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cy\Board of Director Meeting Packets\2021.2022 Meeting Documentation\"/>
    </mc:Choice>
  </mc:AlternateContent>
  <xr:revisionPtr revIDLastSave="0" documentId="8_{6C87C132-4BE1-48D5-B5E3-25D19AABE42E}" xr6:coauthVersionLast="47" xr6:coauthVersionMax="47" xr10:uidLastSave="{00000000-0000-0000-0000-000000000000}"/>
  <bookViews>
    <workbookView xWindow="-120" yWindow="-120" windowWidth="29040" windowHeight="15840" activeTab="2" xr2:uid="{97354556-497B-4244-ABD5-0FA2219D5356}"/>
  </bookViews>
  <sheets>
    <sheet name="AR Aging 05.31.22" sheetId="1" r:id="rId1"/>
    <sheet name="BalanceSheetPrevYr05.31.22" sheetId="2" r:id="rId2"/>
    <sheet name="BudgetvsAct05.31.22" sheetId="3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'AR Aging 05.31.22'!$A:$C,'AR Aging 05.31.22'!$1:$1</definedName>
    <definedName name="_xlnm.Print_Titles" localSheetId="1">'BalanceSheetPrevYr05.31.22'!$A:$F,'BalanceSheetPrevYr05.31.22'!$1:$2</definedName>
    <definedName name="_xlnm.Print_Titles" localSheetId="2">'BudgetvsAct05.31.22'!$A:$H,'BudgetvsAct05.31.22'!$1:$2</definedName>
    <definedName name="QB_COLUMN_290" localSheetId="2" hidden="1">'BudgetvsAct05.31.22'!$BA$1</definedName>
    <definedName name="QB_COLUMN_59200" localSheetId="1" hidden="1">'BalanceSheetPrevYr05.31.22'!$G$2</definedName>
    <definedName name="QB_COLUMN_59201" localSheetId="2" hidden="1">'BudgetvsAct05.31.22'!$I$2</definedName>
    <definedName name="QB_COLUMN_592010" localSheetId="2" hidden="1">'BudgetvsAct05.31.22'!$CC$2</definedName>
    <definedName name="QB_COLUMN_592011" localSheetId="2" hidden="1">'BudgetvsAct05.31.22'!$CK$2</definedName>
    <definedName name="QB_COLUMN_59202" localSheetId="2" hidden="1">'BudgetvsAct05.31.22'!$Q$2</definedName>
    <definedName name="QB_COLUMN_59203" localSheetId="2" hidden="1">'BudgetvsAct05.31.22'!$Y$2</definedName>
    <definedName name="QB_COLUMN_59204" localSheetId="2" hidden="1">'BudgetvsAct05.31.22'!$AG$2</definedName>
    <definedName name="QB_COLUMN_59205" localSheetId="2" hidden="1">'BudgetvsAct05.31.22'!$AO$2</definedName>
    <definedName name="QB_COLUMN_59206" localSheetId="2" hidden="1">'BudgetvsAct05.31.22'!$AW$2</definedName>
    <definedName name="QB_COLUMN_59207" localSheetId="2" hidden="1">'BudgetvsAct05.31.22'!$BE$2</definedName>
    <definedName name="QB_COLUMN_59208" localSheetId="2" hidden="1">'BudgetvsAct05.31.22'!$BM$2</definedName>
    <definedName name="QB_COLUMN_59209" localSheetId="2" hidden="1">'BudgetvsAct05.31.22'!$BU$2</definedName>
    <definedName name="QB_COLUMN_59300" localSheetId="2" hidden="1">'BudgetvsAct05.31.22'!$CS$2</definedName>
    <definedName name="QB_COLUMN_61210" localSheetId="1" hidden="1">'BalanceSheetPrevYr05.31.22'!$I$2</definedName>
    <definedName name="QB_COLUMN_63620" localSheetId="1" hidden="1">'BalanceSheetPrevYr05.31.22'!$K$2</definedName>
    <definedName name="QB_COLUMN_63620" localSheetId="2" hidden="1">'BudgetvsAct05.31.22'!$CW$2</definedName>
    <definedName name="QB_COLUMN_63621" localSheetId="2" hidden="1">'BudgetvsAct05.31.22'!$M$2</definedName>
    <definedName name="QB_COLUMN_636210" localSheetId="2" hidden="1">'BudgetvsAct05.31.22'!$CG$2</definedName>
    <definedName name="QB_COLUMN_636211" localSheetId="2" hidden="1">'BudgetvsAct05.31.22'!$CO$2</definedName>
    <definedName name="QB_COLUMN_63622" localSheetId="2" hidden="1">'BudgetvsAct05.31.22'!$U$2</definedName>
    <definedName name="QB_COLUMN_63623" localSheetId="2" hidden="1">'BudgetvsAct05.31.22'!$AC$2</definedName>
    <definedName name="QB_COLUMN_63624" localSheetId="2" hidden="1">'BudgetvsAct05.31.22'!$AK$2</definedName>
    <definedName name="QB_COLUMN_63625" localSheetId="2" hidden="1">'BudgetvsAct05.31.22'!$AS$2</definedName>
    <definedName name="QB_COLUMN_63626" localSheetId="2" hidden="1">'BudgetvsAct05.31.22'!$BA$2</definedName>
    <definedName name="QB_COLUMN_63627" localSheetId="2" hidden="1">'BudgetvsAct05.31.22'!$BI$2</definedName>
    <definedName name="QB_COLUMN_63628" localSheetId="2" hidden="1">'BudgetvsAct05.31.22'!$BQ$2</definedName>
    <definedName name="QB_COLUMN_63629" localSheetId="2" hidden="1">'BudgetvsAct05.31.22'!$BY$2</definedName>
    <definedName name="QB_COLUMN_64430" localSheetId="2" hidden="1">'BudgetvsAct05.31.22'!$CY$2</definedName>
    <definedName name="QB_COLUMN_64431" localSheetId="2" hidden="1">'BudgetvsAct05.31.22'!$O$2</definedName>
    <definedName name="QB_COLUMN_644310" localSheetId="2" hidden="1">'BudgetvsAct05.31.22'!$CI$2</definedName>
    <definedName name="QB_COLUMN_644311" localSheetId="2" hidden="1">'BudgetvsAct05.31.22'!$CQ$2</definedName>
    <definedName name="QB_COLUMN_64432" localSheetId="2" hidden="1">'BudgetvsAct05.31.22'!$W$2</definedName>
    <definedName name="QB_COLUMN_64433" localSheetId="2" hidden="1">'BudgetvsAct05.31.22'!$AE$2</definedName>
    <definedName name="QB_COLUMN_64434" localSheetId="2" hidden="1">'BudgetvsAct05.31.22'!$AM$2</definedName>
    <definedName name="QB_COLUMN_64435" localSheetId="2" hidden="1">'BudgetvsAct05.31.22'!$AU$2</definedName>
    <definedName name="QB_COLUMN_64436" localSheetId="2" hidden="1">'BudgetvsAct05.31.22'!$BC$2</definedName>
    <definedName name="QB_COLUMN_64437" localSheetId="2" hidden="1">'BudgetvsAct05.31.22'!$BK$2</definedName>
    <definedName name="QB_COLUMN_64438" localSheetId="2" hidden="1">'BudgetvsAct05.31.22'!$BS$2</definedName>
    <definedName name="QB_COLUMN_64439" localSheetId="2" hidden="1">'BudgetvsAct05.31.22'!$CA$2</definedName>
    <definedName name="QB_COLUMN_64830" localSheetId="1" hidden="1">'BalanceSheetPrevYr05.31.22'!$M$2</definedName>
    <definedName name="QB_COLUMN_76211" localSheetId="2" hidden="1">'BudgetvsAct05.31.22'!$K$2</definedName>
    <definedName name="QB_COLUMN_762110" localSheetId="2" hidden="1">'BudgetvsAct05.31.22'!$CE$2</definedName>
    <definedName name="QB_COLUMN_762111" localSheetId="2" hidden="1">'BudgetvsAct05.31.22'!$CM$2</definedName>
    <definedName name="QB_COLUMN_76212" localSheetId="2" hidden="1">'BudgetvsAct05.31.22'!$S$2</definedName>
    <definedName name="QB_COLUMN_76213" localSheetId="2" hidden="1">'BudgetvsAct05.31.22'!$AA$2</definedName>
    <definedName name="QB_COLUMN_76214" localSheetId="2" hidden="1">'BudgetvsAct05.31.22'!$AI$2</definedName>
    <definedName name="QB_COLUMN_76215" localSheetId="2" hidden="1">'BudgetvsAct05.31.22'!$AQ$2</definedName>
    <definedName name="QB_COLUMN_76216" localSheetId="2" hidden="1">'BudgetvsAct05.31.22'!$AY$2</definedName>
    <definedName name="QB_COLUMN_76217" localSheetId="2" hidden="1">'BudgetvsAct05.31.22'!$BG$2</definedName>
    <definedName name="QB_COLUMN_76218" localSheetId="2" hidden="1">'BudgetvsAct05.31.22'!$BO$2</definedName>
    <definedName name="QB_COLUMN_76219" localSheetId="2" hidden="1">'BudgetvsAct05.31.22'!$BW$2</definedName>
    <definedName name="QB_COLUMN_76310" localSheetId="2" hidden="1">'BudgetvsAct05.31.22'!$CU$2</definedName>
    <definedName name="QB_COLUMN_7721" localSheetId="0" hidden="1">'AR Aging 05.31.22'!$D$1</definedName>
    <definedName name="QB_COLUMN_7722" localSheetId="0" hidden="1">'AR Aging 05.31.22'!$F$1</definedName>
    <definedName name="QB_COLUMN_7723" localSheetId="0" hidden="1">'AR Aging 05.31.22'!$H$1</definedName>
    <definedName name="QB_COLUMN_7724" localSheetId="0" hidden="1">'AR Aging 05.31.22'!$J$1</definedName>
    <definedName name="QB_COLUMN_7725" localSheetId="0" hidden="1">'AR Aging 05.31.22'!$L$1</definedName>
    <definedName name="QB_COLUMN_8030" localSheetId="0" hidden="1">'AR Aging 05.31.22'!$N$1</definedName>
    <definedName name="QB_DATA_0" localSheetId="0" hidden="1">'AR Aging 05.31.22'!$2:$2,'AR Aging 05.31.22'!$3:$3,'AR Aging 05.31.22'!$4:$4,'AR Aging 05.31.22'!$5:$5,'AR Aging 05.31.22'!$6:$6,'AR Aging 05.31.22'!$7:$7,'AR Aging 05.31.22'!$8:$8,'AR Aging 05.31.22'!#REF!,'AR Aging 05.31.22'!#REF!,'AR Aging 05.31.22'!$9:$9,'AR Aging 05.31.22'!#REF!,'AR Aging 05.31.22'!$11:$11,'AR Aging 05.31.22'!$12:$12,'AR Aging 05.31.22'!$15:$15,'AR Aging 05.31.22'!$16:$16,'AR Aging 05.31.22'!$18:$18</definedName>
    <definedName name="QB_DATA_0" localSheetId="1" hidden="1">'BalanceSheetPrevYr05.31.22'!$6:$6,'BalanceSheetPrevYr05.31.22'!$7:$7,'BalanceSheetPrevYr05.31.22'!$8:$8,'BalanceSheetPrevYr05.31.22'!$9:$9,'BalanceSheetPrevYr05.31.22'!$10:$10,'BalanceSheetPrevYr05.31.22'!$11:$11,'BalanceSheetPrevYr05.31.22'!$12:$12,'BalanceSheetPrevYr05.31.22'!$15:$15,'BalanceSheetPrevYr05.31.22'!$18:$18,'BalanceSheetPrevYr05.31.22'!$19:$19,'BalanceSheetPrevYr05.31.22'!$20:$20,'BalanceSheetPrevYr05.31.22'!$24:$24,'BalanceSheetPrevYr05.31.22'!$26:$26,'BalanceSheetPrevYr05.31.22'!$27:$27,'BalanceSheetPrevYr05.31.22'!$28:$28,'BalanceSheetPrevYr05.31.22'!$29:$29</definedName>
    <definedName name="QB_DATA_0" localSheetId="2" hidden="1">'BudgetvsAct05.31.22'!$5:$5,'BudgetvsAct05.31.22'!$6:$6,'BudgetvsAct05.31.22'!$9:$9,'BudgetvsAct05.31.22'!$11:$11,'BudgetvsAct05.31.22'!$12:$12,'BudgetvsAct05.31.22'!$13:$13,'BudgetvsAct05.31.22'!$14:$14,'BudgetvsAct05.31.22'!$15:$15,'BudgetvsAct05.31.22'!$16:$16,'BudgetvsAct05.31.22'!$17:$17,'BudgetvsAct05.31.22'!$18:$18,'BudgetvsAct05.31.22'!$20:$20,'BudgetvsAct05.31.22'!$22:$22,'BudgetvsAct05.31.22'!$23:$23,'BudgetvsAct05.31.22'!$24:$24,'BudgetvsAct05.31.22'!$27:$27</definedName>
    <definedName name="QB_DATA_1" localSheetId="0" hidden="1">'AR Aging 05.31.22'!$20:$20,'AR Aging 05.31.22'!$22:$22,'AR Aging 05.31.22'!$23:$23,'AR Aging 05.31.22'!$24:$24,'AR Aging 05.31.22'!$26:$26,'AR Aging 05.31.22'!$28:$28</definedName>
    <definedName name="QB_DATA_1" localSheetId="1" hidden="1">'BalanceSheetPrevYr05.31.22'!$30:$30,'BalanceSheetPrevYr05.31.22'!$31:$31,'BalanceSheetPrevYr05.31.22'!$32:$32,'BalanceSheetPrevYr05.31.22'!$33:$33,'BalanceSheetPrevYr05.31.22'!$34:$34,'BalanceSheetPrevYr05.31.22'!$35:$35,'BalanceSheetPrevYr05.31.22'!$36:$36,'BalanceSheetPrevYr05.31.22'!$37:$37,'BalanceSheetPrevYr05.31.22'!$38:$38,'BalanceSheetPrevYr05.31.22'!$39:$39,'BalanceSheetPrevYr05.31.22'!$40:$40,'BalanceSheetPrevYr05.31.22'!$41:$41,'BalanceSheetPrevYr05.31.22'!$42:$42,'BalanceSheetPrevYr05.31.22'!$43:$43,'BalanceSheetPrevYr05.31.22'!$44:$44,'BalanceSheetPrevYr05.31.22'!$45:$45</definedName>
    <definedName name="QB_DATA_1" localSheetId="2" hidden="1">'BudgetvsAct05.31.22'!$28:$28,'BudgetvsAct05.31.22'!$29:$29,'BudgetvsAct05.31.22'!$31:$31,'BudgetvsAct05.31.22'!$32:$32,'BudgetvsAct05.31.22'!$33:$33,'BudgetvsAct05.31.22'!$35:$35,'BudgetvsAct05.31.22'!$36:$36,'BudgetvsAct05.31.22'!$39:$39,'BudgetvsAct05.31.22'!$40:$40,'BudgetvsAct05.31.22'!$41:$41,'BudgetvsAct05.31.22'!$42:$42,'BudgetvsAct05.31.22'!$43:$43,'BudgetvsAct05.31.22'!$44:$44,'BudgetvsAct05.31.22'!$45:$45,'BudgetvsAct05.31.22'!$46:$46,'BudgetvsAct05.31.22'!$47:$47</definedName>
    <definedName name="QB_DATA_2" localSheetId="1" hidden="1">'BalanceSheetPrevYr05.31.22'!$46:$46,'BalanceSheetPrevYr05.31.22'!$47:$47,'BalanceSheetPrevYr05.31.22'!$48:$48,'BalanceSheetPrevYr05.31.22'!$49:$49,'BalanceSheetPrevYr05.31.22'!$50:$50,'BalanceSheetPrevYr05.31.22'!$53:$53,'BalanceSheetPrevYr05.31.22'!$54:$54,'BalanceSheetPrevYr05.31.22'!$55:$55,'BalanceSheetPrevYr05.31.22'!$56:$56,'BalanceSheetPrevYr05.31.22'!$57:$57,'BalanceSheetPrevYr05.31.22'!$58:$58,'BalanceSheetPrevYr05.31.22'!$59:$59,'BalanceSheetPrevYr05.31.22'!$63:$63,'BalanceSheetPrevYr05.31.22'!$70:$70,'BalanceSheetPrevYr05.31.22'!$73:$73,'BalanceSheetPrevYr05.31.22'!$74:$74</definedName>
    <definedName name="QB_DATA_2" localSheetId="2" hidden="1">'BudgetvsAct05.31.22'!$48:$48,'BudgetvsAct05.31.22'!$49:$49,'BudgetvsAct05.31.22'!$52:$52,'BudgetvsAct05.31.22'!$55:$55,'BudgetvsAct05.31.22'!$56:$56,'BudgetvsAct05.31.22'!$57:$57,'BudgetvsAct05.31.22'!$58:$58,'BudgetvsAct05.31.22'!$60:$60,'BudgetvsAct05.31.22'!$61:$61,'BudgetvsAct05.31.22'!$62:$62,'BudgetvsAct05.31.22'!$65:$65,'BudgetvsAct05.31.22'!$66:$66,'BudgetvsAct05.31.22'!$68:$68,'BudgetvsAct05.31.22'!$69:$69,'BudgetvsAct05.31.22'!$70:$70,'BudgetvsAct05.31.22'!$71:$71</definedName>
    <definedName name="QB_DATA_3" localSheetId="1" hidden="1">'BalanceSheetPrevYr05.31.22'!$76:$76,'BalanceSheetPrevYr05.31.22'!$77:$77,'BalanceSheetPrevYr05.31.22'!$78:$78,'BalanceSheetPrevYr05.31.22'!$79:$79,'BalanceSheetPrevYr05.31.22'!$80:$80,'BalanceSheetPrevYr05.31.22'!$81:$81,'BalanceSheetPrevYr05.31.22'!$82:$82,'BalanceSheetPrevYr05.31.22'!$83:$83,'BalanceSheetPrevYr05.31.22'!$84:$84,'BalanceSheetPrevYr05.31.22'!$85:$85,'BalanceSheetPrevYr05.31.22'!$86:$86,'BalanceSheetPrevYr05.31.22'!$88:$88,'BalanceSheetPrevYr05.31.22'!$89:$89,'BalanceSheetPrevYr05.31.22'!$90:$90,'BalanceSheetPrevYr05.31.22'!$91:$91,'BalanceSheetPrevYr05.31.22'!$96:$96</definedName>
    <definedName name="QB_DATA_3" localSheetId="2" hidden="1">'BudgetvsAct05.31.22'!$72:$72,'BudgetvsAct05.31.22'!$75:$75,'BudgetvsAct05.31.22'!$76:$76,'BudgetvsAct05.31.22'!$77:$77,'BudgetvsAct05.31.22'!$78:$78,'BudgetvsAct05.31.22'!$83:$83,'BudgetvsAct05.31.22'!$85:$85,'BudgetvsAct05.31.22'!$86:$86,'BudgetvsAct05.31.22'!$87:$87,'BudgetvsAct05.31.22'!$88:$88,'BudgetvsAct05.31.22'!$89:$89,'BudgetvsAct05.31.22'!$90:$90,'BudgetvsAct05.31.22'!$91:$91,'BudgetvsAct05.31.22'!$92:$92,'BudgetvsAct05.31.22'!$93:$93,'BudgetvsAct05.31.22'!$96:$96</definedName>
    <definedName name="QB_DATA_4" localSheetId="1" hidden="1">'BalanceSheetPrevYr05.31.22'!$98:$98,'BalanceSheetPrevYr05.31.22'!$100:$100</definedName>
    <definedName name="QB_DATA_4" localSheetId="2" hidden="1">'BudgetvsAct05.31.22'!$97:$97,'BudgetvsAct05.31.22'!$99:$99,'BudgetvsAct05.31.22'!$100:$100,'BudgetvsAct05.31.22'!$101:$101,'BudgetvsAct05.31.22'!$102:$102,'BudgetvsAct05.31.22'!$104:$104,'BudgetvsAct05.31.22'!$105:$105,'BudgetvsAct05.31.22'!$106:$106,'BudgetvsAct05.31.22'!$107:$107,'BudgetvsAct05.31.22'!$108:$108,'BudgetvsAct05.31.22'!$109:$109,'BudgetvsAct05.31.22'!$110:$110,'BudgetvsAct05.31.22'!$111:$111,'BudgetvsAct05.31.22'!$114:$114,'BudgetvsAct05.31.22'!$115:$115,'BudgetvsAct05.31.22'!$116:$116</definedName>
    <definedName name="QB_DATA_5" localSheetId="2" hidden="1">'BudgetvsAct05.31.22'!$117:$117,'BudgetvsAct05.31.22'!$118:$118,'BudgetvsAct05.31.22'!$119:$119,'BudgetvsAct05.31.22'!$120:$120,'BudgetvsAct05.31.22'!$121:$121,'BudgetvsAct05.31.22'!$123:$123,'BudgetvsAct05.31.22'!$124:$124,'BudgetvsAct05.31.22'!$125:$125,'BudgetvsAct05.31.22'!$126:$126,'BudgetvsAct05.31.22'!$127:$127,'BudgetvsAct05.31.22'!$128:$128,'BudgetvsAct05.31.22'!$129:$129,'BudgetvsAct05.31.22'!$131:$131,'BudgetvsAct05.31.22'!$134:$134,'BudgetvsAct05.31.22'!$135:$135,'BudgetvsAct05.31.22'!$136:$136</definedName>
    <definedName name="QB_DATA_6" localSheetId="2" hidden="1">'BudgetvsAct05.31.22'!$137:$137,'BudgetvsAct05.31.22'!$138:$138,'BudgetvsAct05.31.22'!$139:$139,'BudgetvsAct05.31.22'!$142:$142,'BudgetvsAct05.31.22'!$143:$143,'BudgetvsAct05.31.22'!$144:$144,'BudgetvsAct05.31.22'!$145:$145,'BudgetvsAct05.31.22'!$146:$146,'BudgetvsAct05.31.22'!$147:$147,'BudgetvsAct05.31.22'!$148:$148,'BudgetvsAct05.31.22'!$149:$149,'BudgetvsAct05.31.22'!$150:$150,'BudgetvsAct05.31.22'!$151:$151,'BudgetvsAct05.31.22'!$152:$152,'BudgetvsAct05.31.22'!$154:$154,'BudgetvsAct05.31.22'!$156:$156</definedName>
    <definedName name="QB_DATA_7" localSheetId="2" hidden="1">'BudgetvsAct05.31.22'!$157:$157,'BudgetvsAct05.31.22'!$158:$158,'BudgetvsAct05.31.22'!$159:$159,'BudgetvsAct05.31.22'!$160:$160,'BudgetvsAct05.31.22'!$161:$161,'BudgetvsAct05.31.22'!$162:$162,'BudgetvsAct05.31.22'!$163:$163,'BudgetvsAct05.31.22'!$166:$166,'BudgetvsAct05.31.22'!$167:$167,'BudgetvsAct05.31.22'!$168:$168,'BudgetvsAct05.31.22'!$170:$170</definedName>
    <definedName name="QB_FORMULA_0" localSheetId="0" hidden="1">'AR Aging 05.31.22'!$N$2,'AR Aging 05.31.22'!$N$3,'AR Aging 05.31.22'!$N$4,'AR Aging 05.31.22'!$N$5,'AR Aging 05.31.22'!$N$6,'AR Aging 05.31.22'!$N$7,'AR Aging 05.31.22'!$N$8,'AR Aging 05.31.22'!#REF!,'AR Aging 05.31.22'!#REF!,'AR Aging 05.31.22'!$N$9,'AR Aging 05.31.22'!#REF!,'AR Aging 05.31.22'!$N$11,'AR Aging 05.31.22'!$N$12,'AR Aging 05.31.22'!$D$13,'AR Aging 05.31.22'!$F$13,'AR Aging 05.31.22'!$H$13</definedName>
    <definedName name="QB_FORMULA_0" localSheetId="1" hidden="1">'BalanceSheetPrevYr05.31.22'!$K$6,'BalanceSheetPrevYr05.31.22'!$M$6,'BalanceSheetPrevYr05.31.22'!$K$7,'BalanceSheetPrevYr05.31.22'!$M$7,'BalanceSheetPrevYr05.31.22'!$K$8,'BalanceSheetPrevYr05.31.22'!$M$8,'BalanceSheetPrevYr05.31.22'!$K$9,'BalanceSheetPrevYr05.31.22'!$M$9,'BalanceSheetPrevYr05.31.22'!$K$10,'BalanceSheetPrevYr05.31.22'!$M$10,'BalanceSheetPrevYr05.31.22'!$K$11,'BalanceSheetPrevYr05.31.22'!$M$11,'BalanceSheetPrevYr05.31.22'!$K$12,'BalanceSheetPrevYr05.31.22'!$M$12,'BalanceSheetPrevYr05.31.22'!$G$13,'BalanceSheetPrevYr05.31.22'!$I$13</definedName>
    <definedName name="QB_FORMULA_0" localSheetId="2" hidden="1">'BudgetvsAct05.31.22'!$CS$5,'BudgetvsAct05.31.22'!$CS$6,'BudgetvsAct05.31.22'!$CS$9,'BudgetvsAct05.31.22'!$M$11,'BudgetvsAct05.31.22'!$O$11,'BudgetvsAct05.31.22'!$U$11,'BudgetvsAct05.31.22'!$W$11,'BudgetvsAct05.31.22'!$AC$11,'BudgetvsAct05.31.22'!$AE$11,'BudgetvsAct05.31.22'!$AK$11,'BudgetvsAct05.31.22'!$AM$11,'BudgetvsAct05.31.22'!$AS$11,'BudgetvsAct05.31.22'!$AU$11,'BudgetvsAct05.31.22'!$BA$11,'BudgetvsAct05.31.22'!$BC$11,'BudgetvsAct05.31.22'!$BI$11</definedName>
    <definedName name="QB_FORMULA_1" localSheetId="0" hidden="1">'AR Aging 05.31.22'!$J$13,'AR Aging 05.31.22'!$L$13,'AR Aging 05.31.22'!$N$13,'AR Aging 05.31.22'!$N$15,'AR Aging 05.31.22'!$N$16,'AR Aging 05.31.22'!$D$17,'AR Aging 05.31.22'!$F$17,'AR Aging 05.31.22'!$H$17,'AR Aging 05.31.22'!$J$17,'AR Aging 05.31.22'!$L$17,'AR Aging 05.31.22'!$N$17,'AR Aging 05.31.22'!$N$18,'AR Aging 05.31.22'!$N$20,'AR Aging 05.31.22'!$D$21,'AR Aging 05.31.22'!$F$21,'AR Aging 05.31.22'!$H$21</definedName>
    <definedName name="QB_FORMULA_1" localSheetId="1" hidden="1">'BalanceSheetPrevYr05.31.22'!$K$13,'BalanceSheetPrevYr05.31.22'!$M$13,'BalanceSheetPrevYr05.31.22'!$K$15,'BalanceSheetPrevYr05.31.22'!$M$15,'BalanceSheetPrevYr05.31.22'!$G$16,'BalanceSheetPrevYr05.31.22'!$I$16,'BalanceSheetPrevYr05.31.22'!$K$16,'BalanceSheetPrevYr05.31.22'!$M$16,'BalanceSheetPrevYr05.31.22'!$K$18,'BalanceSheetPrevYr05.31.22'!$M$18,'BalanceSheetPrevYr05.31.22'!$K$19,'BalanceSheetPrevYr05.31.22'!$M$19,'BalanceSheetPrevYr05.31.22'!$K$20,'BalanceSheetPrevYr05.31.22'!$M$20,'BalanceSheetPrevYr05.31.22'!$G$21,'BalanceSheetPrevYr05.31.22'!$I$21</definedName>
    <definedName name="QB_FORMULA_1" localSheetId="2" hidden="1">'BudgetvsAct05.31.22'!$BK$11,'BudgetvsAct05.31.22'!$BQ$11,'BudgetvsAct05.31.22'!$BS$11,'BudgetvsAct05.31.22'!$BY$11,'BudgetvsAct05.31.22'!$CA$11,'BudgetvsAct05.31.22'!$CG$11,'BudgetvsAct05.31.22'!$CI$11,'BudgetvsAct05.31.22'!$CO$11,'BudgetvsAct05.31.22'!$CQ$11,'BudgetvsAct05.31.22'!$CS$11,'BudgetvsAct05.31.22'!$CU$11,'BudgetvsAct05.31.22'!$CW$11,'BudgetvsAct05.31.22'!$CY$11,'BudgetvsAct05.31.22'!$M$12,'BudgetvsAct05.31.22'!$O$12,'BudgetvsAct05.31.22'!$U$12</definedName>
    <definedName name="QB_FORMULA_10" localSheetId="1" hidden="1">'BalanceSheetPrevYr05.31.22'!$K$87,'BalanceSheetPrevYr05.31.22'!$M$87,'BalanceSheetPrevYr05.31.22'!$K$88,'BalanceSheetPrevYr05.31.22'!$M$88,'BalanceSheetPrevYr05.31.22'!$K$89,'BalanceSheetPrevYr05.31.22'!$M$89,'BalanceSheetPrevYr05.31.22'!$K$90,'BalanceSheetPrevYr05.31.22'!$M$90,'BalanceSheetPrevYr05.31.22'!$K$91,'BalanceSheetPrevYr05.31.22'!$M$91,'BalanceSheetPrevYr05.31.22'!$G$92,'BalanceSheetPrevYr05.31.22'!$I$92,'BalanceSheetPrevYr05.31.22'!$K$92,'BalanceSheetPrevYr05.31.22'!$M$92,'BalanceSheetPrevYr05.31.22'!$G$93,'BalanceSheetPrevYr05.31.22'!$I$93</definedName>
    <definedName name="QB_FORMULA_10" localSheetId="2" hidden="1">'BudgetvsAct05.31.22'!$AE$18,'BudgetvsAct05.31.22'!$AK$18,'BudgetvsAct05.31.22'!$AM$18,'BudgetvsAct05.31.22'!$AS$18,'BudgetvsAct05.31.22'!$AU$18,'BudgetvsAct05.31.22'!$BA$18,'BudgetvsAct05.31.22'!$BC$18,'BudgetvsAct05.31.22'!$CS$18,'BudgetvsAct05.31.22'!$CU$18,'BudgetvsAct05.31.22'!$CW$18,'BudgetvsAct05.31.22'!$CY$18,'BudgetvsAct05.31.22'!$I$19,'BudgetvsAct05.31.22'!$K$19,'BudgetvsAct05.31.22'!$M$19,'BudgetvsAct05.31.22'!$O$19,'BudgetvsAct05.31.22'!$Q$19</definedName>
    <definedName name="QB_FORMULA_100" localSheetId="2" hidden="1">'BudgetvsAct05.31.22'!$BA$87,'BudgetvsAct05.31.22'!$BC$87,'BudgetvsAct05.31.22'!$BI$87,'BudgetvsAct05.31.22'!$BK$87,'BudgetvsAct05.31.22'!$BQ$87,'BudgetvsAct05.31.22'!$BS$87,'BudgetvsAct05.31.22'!$BY$87,'BudgetvsAct05.31.22'!$CA$87,'BudgetvsAct05.31.22'!$CG$87,'BudgetvsAct05.31.22'!$CI$87,'BudgetvsAct05.31.22'!$CO$87,'BudgetvsAct05.31.22'!$CQ$87,'BudgetvsAct05.31.22'!$CS$87,'BudgetvsAct05.31.22'!$CU$87,'BudgetvsAct05.31.22'!$CW$87,'BudgetvsAct05.31.22'!$CY$87</definedName>
    <definedName name="QB_FORMULA_101" localSheetId="2" hidden="1">'BudgetvsAct05.31.22'!$M$88,'BudgetvsAct05.31.22'!$O$88,'BudgetvsAct05.31.22'!$U$88,'BudgetvsAct05.31.22'!$W$88,'BudgetvsAct05.31.22'!$AC$88,'BudgetvsAct05.31.22'!$AE$88,'BudgetvsAct05.31.22'!$AK$88,'BudgetvsAct05.31.22'!$AM$88,'BudgetvsAct05.31.22'!$AS$88,'BudgetvsAct05.31.22'!$AU$88,'BudgetvsAct05.31.22'!$BA$88,'BudgetvsAct05.31.22'!$BC$88,'BudgetvsAct05.31.22'!$BI$88,'BudgetvsAct05.31.22'!$BK$88,'BudgetvsAct05.31.22'!$BQ$88,'BudgetvsAct05.31.22'!$BS$88</definedName>
    <definedName name="QB_FORMULA_102" localSheetId="2" hidden="1">'BudgetvsAct05.31.22'!$BY$88,'BudgetvsAct05.31.22'!$CA$88,'BudgetvsAct05.31.22'!$CG$88,'BudgetvsAct05.31.22'!$CI$88,'BudgetvsAct05.31.22'!$CO$88,'BudgetvsAct05.31.22'!$CQ$88,'BudgetvsAct05.31.22'!$CS$88,'BudgetvsAct05.31.22'!$CU$88,'BudgetvsAct05.31.22'!$CW$88,'BudgetvsAct05.31.22'!$CY$88,'BudgetvsAct05.31.22'!$M$89,'BudgetvsAct05.31.22'!$O$89,'BudgetvsAct05.31.22'!$U$89,'BudgetvsAct05.31.22'!$W$89,'BudgetvsAct05.31.22'!$AC$89,'BudgetvsAct05.31.22'!$AE$89</definedName>
    <definedName name="QB_FORMULA_103" localSheetId="2" hidden="1">'BudgetvsAct05.31.22'!$AK$89,'BudgetvsAct05.31.22'!$AM$89,'BudgetvsAct05.31.22'!$AS$89,'BudgetvsAct05.31.22'!$AU$89,'BudgetvsAct05.31.22'!$BA$89,'BudgetvsAct05.31.22'!$BC$89,'BudgetvsAct05.31.22'!$BI$89,'BudgetvsAct05.31.22'!$BK$89,'BudgetvsAct05.31.22'!$BQ$89,'BudgetvsAct05.31.22'!$BS$89,'BudgetvsAct05.31.22'!$BY$89,'BudgetvsAct05.31.22'!$CA$89,'BudgetvsAct05.31.22'!$CG$89,'BudgetvsAct05.31.22'!$CI$89,'BudgetvsAct05.31.22'!$CO$89,'BudgetvsAct05.31.22'!$CQ$89</definedName>
    <definedName name="QB_FORMULA_104" localSheetId="2" hidden="1">'BudgetvsAct05.31.22'!$CS$89,'BudgetvsAct05.31.22'!$CU$89,'BudgetvsAct05.31.22'!$CW$89,'BudgetvsAct05.31.22'!$CY$89,'BudgetvsAct05.31.22'!$M$90,'BudgetvsAct05.31.22'!$O$90,'BudgetvsAct05.31.22'!$U$90,'BudgetvsAct05.31.22'!$W$90,'BudgetvsAct05.31.22'!$AC$90,'BudgetvsAct05.31.22'!$AE$90,'BudgetvsAct05.31.22'!$AK$90,'BudgetvsAct05.31.22'!$AM$90,'BudgetvsAct05.31.22'!$AS$90,'BudgetvsAct05.31.22'!$AU$90,'BudgetvsAct05.31.22'!$BA$90,'BudgetvsAct05.31.22'!$BC$90</definedName>
    <definedName name="QB_FORMULA_105" localSheetId="2" hidden="1">'BudgetvsAct05.31.22'!$BI$90,'BudgetvsAct05.31.22'!$BK$90,'BudgetvsAct05.31.22'!$BQ$90,'BudgetvsAct05.31.22'!$BS$90,'BudgetvsAct05.31.22'!$BY$90,'BudgetvsAct05.31.22'!$CA$90,'BudgetvsAct05.31.22'!$CG$90,'BudgetvsAct05.31.22'!$CI$90,'BudgetvsAct05.31.22'!$CO$90,'BudgetvsAct05.31.22'!$CQ$90,'BudgetvsAct05.31.22'!$CS$90,'BudgetvsAct05.31.22'!$CU$90,'BudgetvsAct05.31.22'!$CW$90,'BudgetvsAct05.31.22'!$CY$90,'BudgetvsAct05.31.22'!$M$91,'BudgetvsAct05.31.22'!$O$91</definedName>
    <definedName name="QB_FORMULA_106" localSheetId="2" hidden="1">'BudgetvsAct05.31.22'!$U$91,'BudgetvsAct05.31.22'!$W$91,'BudgetvsAct05.31.22'!$AC$91,'BudgetvsAct05.31.22'!$AE$91,'BudgetvsAct05.31.22'!$AK$91,'BudgetvsAct05.31.22'!$AM$91,'BudgetvsAct05.31.22'!$AS$91,'BudgetvsAct05.31.22'!$AU$91,'BudgetvsAct05.31.22'!$BA$91,'BudgetvsAct05.31.22'!$BC$91,'BudgetvsAct05.31.22'!$BI$91,'BudgetvsAct05.31.22'!$BK$91,'BudgetvsAct05.31.22'!$BQ$91,'BudgetvsAct05.31.22'!$BS$91,'BudgetvsAct05.31.22'!$BY$91,'BudgetvsAct05.31.22'!$CA$91</definedName>
    <definedName name="QB_FORMULA_107" localSheetId="2" hidden="1">'BudgetvsAct05.31.22'!$CG$91,'BudgetvsAct05.31.22'!$CI$91,'BudgetvsAct05.31.22'!$CO$91,'BudgetvsAct05.31.22'!$CQ$91,'BudgetvsAct05.31.22'!$CS$91,'BudgetvsAct05.31.22'!$CU$91,'BudgetvsAct05.31.22'!$CW$91,'BudgetvsAct05.31.22'!$CY$91,'BudgetvsAct05.31.22'!$M$92,'BudgetvsAct05.31.22'!$O$92,'BudgetvsAct05.31.22'!$U$92,'BudgetvsAct05.31.22'!$W$92,'BudgetvsAct05.31.22'!$AC$92,'BudgetvsAct05.31.22'!$AE$92,'BudgetvsAct05.31.22'!$AK$92,'BudgetvsAct05.31.22'!$AM$92</definedName>
    <definedName name="QB_FORMULA_108" localSheetId="2" hidden="1">'BudgetvsAct05.31.22'!$AS$92,'BudgetvsAct05.31.22'!$AU$92,'BudgetvsAct05.31.22'!$BA$92,'BudgetvsAct05.31.22'!$BC$92,'BudgetvsAct05.31.22'!$BI$92,'BudgetvsAct05.31.22'!$BK$92,'BudgetvsAct05.31.22'!$BQ$92,'BudgetvsAct05.31.22'!$BS$92,'BudgetvsAct05.31.22'!$BY$92,'BudgetvsAct05.31.22'!$CA$92,'BudgetvsAct05.31.22'!$CG$92,'BudgetvsAct05.31.22'!$CI$92,'BudgetvsAct05.31.22'!$CO$92,'BudgetvsAct05.31.22'!$CQ$92,'BudgetvsAct05.31.22'!$CS$92,'BudgetvsAct05.31.22'!$CU$92</definedName>
    <definedName name="QB_FORMULA_109" localSheetId="2" hidden="1">'BudgetvsAct05.31.22'!$CW$92,'BudgetvsAct05.31.22'!$CY$92,'BudgetvsAct05.31.22'!$CS$93,'BudgetvsAct05.31.22'!$I$94,'BudgetvsAct05.31.22'!$K$94,'BudgetvsAct05.31.22'!$M$94,'BudgetvsAct05.31.22'!$O$94,'BudgetvsAct05.31.22'!$Q$94,'BudgetvsAct05.31.22'!$S$94,'BudgetvsAct05.31.22'!$U$94,'BudgetvsAct05.31.22'!$W$94,'BudgetvsAct05.31.22'!$Y$94,'BudgetvsAct05.31.22'!$AA$94,'BudgetvsAct05.31.22'!$AC$94,'BudgetvsAct05.31.22'!$AE$94,'BudgetvsAct05.31.22'!$AG$94</definedName>
    <definedName name="QB_FORMULA_11" localSheetId="1" hidden="1">'BalanceSheetPrevYr05.31.22'!$K$93,'BalanceSheetPrevYr05.31.22'!$M$93,'BalanceSheetPrevYr05.31.22'!$G$94,'BalanceSheetPrevYr05.31.22'!$I$94,'BalanceSheetPrevYr05.31.22'!$K$94,'BalanceSheetPrevYr05.31.22'!$M$94,'BalanceSheetPrevYr05.31.22'!$K$96,'BalanceSheetPrevYr05.31.22'!$M$96,'BalanceSheetPrevYr05.31.22'!$K$98,'BalanceSheetPrevYr05.31.22'!$M$98,'BalanceSheetPrevYr05.31.22'!$G$99,'BalanceSheetPrevYr05.31.22'!$I$99,'BalanceSheetPrevYr05.31.22'!$K$99,'BalanceSheetPrevYr05.31.22'!$M$99,'BalanceSheetPrevYr05.31.22'!$K$100,'BalanceSheetPrevYr05.31.22'!$M$100</definedName>
    <definedName name="QB_FORMULA_11" localSheetId="2" hidden="1">'BudgetvsAct05.31.22'!$S$19,'BudgetvsAct05.31.22'!$U$19,'BudgetvsAct05.31.22'!$W$19,'BudgetvsAct05.31.22'!$Y$19,'BudgetvsAct05.31.22'!$AA$19,'BudgetvsAct05.31.22'!$AC$19,'BudgetvsAct05.31.22'!$AE$19,'BudgetvsAct05.31.22'!$AG$19,'BudgetvsAct05.31.22'!$AI$19,'BudgetvsAct05.31.22'!$AK$19,'BudgetvsAct05.31.22'!$AM$19,'BudgetvsAct05.31.22'!$AO$19,'BudgetvsAct05.31.22'!$AQ$19,'BudgetvsAct05.31.22'!$AS$19,'BudgetvsAct05.31.22'!$AU$19,'BudgetvsAct05.31.22'!$AW$19</definedName>
    <definedName name="QB_FORMULA_110" localSheetId="2" hidden="1">'BudgetvsAct05.31.22'!$AI$94,'BudgetvsAct05.31.22'!$AK$94,'BudgetvsAct05.31.22'!$AM$94,'BudgetvsAct05.31.22'!$AO$94,'BudgetvsAct05.31.22'!$AQ$94,'BudgetvsAct05.31.22'!$AS$94,'BudgetvsAct05.31.22'!$AU$94,'BudgetvsAct05.31.22'!$AW$94,'BudgetvsAct05.31.22'!$AY$94,'BudgetvsAct05.31.22'!$BA$94,'BudgetvsAct05.31.22'!$BC$94,'BudgetvsAct05.31.22'!$BE$94,'BudgetvsAct05.31.22'!$BG$94,'BudgetvsAct05.31.22'!$BI$94,'BudgetvsAct05.31.22'!$BK$94,'BudgetvsAct05.31.22'!$BM$94</definedName>
    <definedName name="QB_FORMULA_111" localSheetId="2" hidden="1">'BudgetvsAct05.31.22'!$BO$94,'BudgetvsAct05.31.22'!$BQ$94,'BudgetvsAct05.31.22'!$BS$94,'BudgetvsAct05.31.22'!$BU$94,'BudgetvsAct05.31.22'!$BW$94,'BudgetvsAct05.31.22'!$BY$94,'BudgetvsAct05.31.22'!$CA$94,'BudgetvsAct05.31.22'!$CC$94,'BudgetvsAct05.31.22'!$CE$94,'BudgetvsAct05.31.22'!$CG$94,'BudgetvsAct05.31.22'!$CI$94,'BudgetvsAct05.31.22'!$CK$94,'BudgetvsAct05.31.22'!$CM$94,'BudgetvsAct05.31.22'!$CO$94,'BudgetvsAct05.31.22'!$CQ$94,'BudgetvsAct05.31.22'!$CS$94</definedName>
    <definedName name="QB_FORMULA_112" localSheetId="2" hidden="1">'BudgetvsAct05.31.22'!$CU$94,'BudgetvsAct05.31.22'!$CW$94,'BudgetvsAct05.31.22'!$CY$94,'BudgetvsAct05.31.22'!$CS$96,'BudgetvsAct05.31.22'!$M$97,'BudgetvsAct05.31.22'!$O$97,'BudgetvsAct05.31.22'!$U$97,'BudgetvsAct05.31.22'!$W$97,'BudgetvsAct05.31.22'!$AC$97,'BudgetvsAct05.31.22'!$AE$97,'BudgetvsAct05.31.22'!$AK$97,'BudgetvsAct05.31.22'!$AM$97,'BudgetvsAct05.31.22'!$AS$97,'BudgetvsAct05.31.22'!$AU$97,'BudgetvsAct05.31.22'!$BA$97,'BudgetvsAct05.31.22'!$BC$97</definedName>
    <definedName name="QB_FORMULA_113" localSheetId="2" hidden="1">'BudgetvsAct05.31.22'!$BI$97,'BudgetvsAct05.31.22'!$BK$97,'BudgetvsAct05.31.22'!$BQ$97,'BudgetvsAct05.31.22'!$BS$97,'BudgetvsAct05.31.22'!$BY$97,'BudgetvsAct05.31.22'!$CA$97,'BudgetvsAct05.31.22'!$CG$97,'BudgetvsAct05.31.22'!$CI$97,'BudgetvsAct05.31.22'!$CO$97,'BudgetvsAct05.31.22'!$CQ$97,'BudgetvsAct05.31.22'!$CS$97,'BudgetvsAct05.31.22'!$CU$97,'BudgetvsAct05.31.22'!$CW$97,'BudgetvsAct05.31.22'!$CY$97,'BudgetvsAct05.31.22'!$M$99,'BudgetvsAct05.31.22'!$O$99</definedName>
    <definedName name="QB_FORMULA_114" localSheetId="2" hidden="1">'BudgetvsAct05.31.22'!$U$99,'BudgetvsAct05.31.22'!$W$99,'BudgetvsAct05.31.22'!$AC$99,'BudgetvsAct05.31.22'!$AE$99,'BudgetvsAct05.31.22'!$AK$99,'BudgetvsAct05.31.22'!$AM$99,'BudgetvsAct05.31.22'!$AS$99,'BudgetvsAct05.31.22'!$AU$99,'BudgetvsAct05.31.22'!$BA$99,'BudgetvsAct05.31.22'!$BC$99,'BudgetvsAct05.31.22'!$BI$99,'BudgetvsAct05.31.22'!$BK$99,'BudgetvsAct05.31.22'!$BQ$99,'BudgetvsAct05.31.22'!$BS$99,'BudgetvsAct05.31.22'!$BY$99,'BudgetvsAct05.31.22'!$CA$99</definedName>
    <definedName name="QB_FORMULA_115" localSheetId="2" hidden="1">'BudgetvsAct05.31.22'!$CG$99,'BudgetvsAct05.31.22'!$CI$99,'BudgetvsAct05.31.22'!$CO$99,'BudgetvsAct05.31.22'!$CQ$99,'BudgetvsAct05.31.22'!$CS$99,'BudgetvsAct05.31.22'!$CU$99,'BudgetvsAct05.31.22'!$CW$99,'BudgetvsAct05.31.22'!$CY$99,'BudgetvsAct05.31.22'!$CS$100,'BudgetvsAct05.31.22'!$M$101,'BudgetvsAct05.31.22'!$O$101,'BudgetvsAct05.31.22'!$U$101,'BudgetvsAct05.31.22'!$W$101,'BudgetvsAct05.31.22'!$AC$101,'BudgetvsAct05.31.22'!$AE$101,'BudgetvsAct05.31.22'!$AK$101</definedName>
    <definedName name="QB_FORMULA_116" localSheetId="2" hidden="1">'BudgetvsAct05.31.22'!$AM$101,'BudgetvsAct05.31.22'!$AS$101,'BudgetvsAct05.31.22'!$AU$101,'BudgetvsAct05.31.22'!$BA$101,'BudgetvsAct05.31.22'!$BC$101,'BudgetvsAct05.31.22'!$CS$101,'BudgetvsAct05.31.22'!$CU$101,'BudgetvsAct05.31.22'!$CW$101,'BudgetvsAct05.31.22'!$CY$101,'BudgetvsAct05.31.22'!$M$102,'BudgetvsAct05.31.22'!$O$102,'BudgetvsAct05.31.22'!$U$102,'BudgetvsAct05.31.22'!$W$102,'BudgetvsAct05.31.22'!$AC$102,'BudgetvsAct05.31.22'!$AE$102,'BudgetvsAct05.31.22'!$AK$102</definedName>
    <definedName name="QB_FORMULA_117" localSheetId="2" hidden="1">'BudgetvsAct05.31.22'!$AM$102,'BudgetvsAct05.31.22'!$AS$102,'BudgetvsAct05.31.22'!$AU$102,'BudgetvsAct05.31.22'!$BA$102,'BudgetvsAct05.31.22'!$BC$102,'BudgetvsAct05.31.22'!$BI$102,'BudgetvsAct05.31.22'!$BK$102,'BudgetvsAct05.31.22'!$BQ$102,'BudgetvsAct05.31.22'!$BS$102,'BudgetvsAct05.31.22'!$BY$102,'BudgetvsAct05.31.22'!$CA$102,'BudgetvsAct05.31.22'!$CG$102,'BudgetvsAct05.31.22'!$CI$102,'BudgetvsAct05.31.22'!$CO$102,'BudgetvsAct05.31.22'!$CQ$102,'BudgetvsAct05.31.22'!$CS$102</definedName>
    <definedName name="QB_FORMULA_118" localSheetId="2" hidden="1">'BudgetvsAct05.31.22'!$CU$102,'BudgetvsAct05.31.22'!$CW$102,'BudgetvsAct05.31.22'!$CY$102,'BudgetvsAct05.31.22'!$I$103,'BudgetvsAct05.31.22'!$K$103,'BudgetvsAct05.31.22'!$M$103,'BudgetvsAct05.31.22'!$O$103,'BudgetvsAct05.31.22'!$Q$103,'BudgetvsAct05.31.22'!$S$103,'BudgetvsAct05.31.22'!$U$103,'BudgetvsAct05.31.22'!$W$103,'BudgetvsAct05.31.22'!$Y$103,'BudgetvsAct05.31.22'!$AA$103,'BudgetvsAct05.31.22'!$AC$103,'BudgetvsAct05.31.22'!$AE$103,'BudgetvsAct05.31.22'!$AG$103</definedName>
    <definedName name="QB_FORMULA_119" localSheetId="2" hidden="1">'BudgetvsAct05.31.22'!$AI$103,'BudgetvsAct05.31.22'!$AK$103,'BudgetvsAct05.31.22'!$AM$103,'BudgetvsAct05.31.22'!$AO$103,'BudgetvsAct05.31.22'!$AQ$103,'BudgetvsAct05.31.22'!$AS$103,'BudgetvsAct05.31.22'!$AU$103,'BudgetvsAct05.31.22'!$AW$103,'BudgetvsAct05.31.22'!$AY$103,'BudgetvsAct05.31.22'!$BA$103,'BudgetvsAct05.31.22'!$BC$103,'BudgetvsAct05.31.22'!$BE$103,'BudgetvsAct05.31.22'!$BG$103,'BudgetvsAct05.31.22'!$BI$103,'BudgetvsAct05.31.22'!$BK$103,'BudgetvsAct05.31.22'!$BM$103</definedName>
    <definedName name="QB_FORMULA_12" localSheetId="1" hidden="1">'BalanceSheetPrevYr05.31.22'!$G$101,'BalanceSheetPrevYr05.31.22'!$I$101,'BalanceSheetPrevYr05.31.22'!$K$101,'BalanceSheetPrevYr05.31.22'!$M$101,'BalanceSheetPrevYr05.31.22'!$G$102,'BalanceSheetPrevYr05.31.22'!$I$102,'BalanceSheetPrevYr05.31.22'!$K$102,'BalanceSheetPrevYr05.31.22'!$M$102</definedName>
    <definedName name="QB_FORMULA_12" localSheetId="2" hidden="1">'BudgetvsAct05.31.22'!$AY$19,'BudgetvsAct05.31.22'!$BA$19,'BudgetvsAct05.31.22'!$BC$19,'BudgetvsAct05.31.22'!$BE$19,'BudgetvsAct05.31.22'!$BG$19,'BudgetvsAct05.31.22'!$BI$19,'BudgetvsAct05.31.22'!$BK$19,'BudgetvsAct05.31.22'!$BM$19,'BudgetvsAct05.31.22'!$BO$19,'BudgetvsAct05.31.22'!$BQ$19,'BudgetvsAct05.31.22'!$BS$19,'BudgetvsAct05.31.22'!$BU$19,'BudgetvsAct05.31.22'!$BW$19,'BudgetvsAct05.31.22'!$BY$19,'BudgetvsAct05.31.22'!$CA$19,'BudgetvsAct05.31.22'!$CC$19</definedName>
    <definedName name="QB_FORMULA_120" localSheetId="2" hidden="1">'BudgetvsAct05.31.22'!$BO$103,'BudgetvsAct05.31.22'!$BQ$103,'BudgetvsAct05.31.22'!$BS$103,'BudgetvsAct05.31.22'!$BU$103,'BudgetvsAct05.31.22'!$BW$103,'BudgetvsAct05.31.22'!$BY$103,'BudgetvsAct05.31.22'!$CA$103,'BudgetvsAct05.31.22'!$CC$103,'BudgetvsAct05.31.22'!$CE$103,'BudgetvsAct05.31.22'!$CG$103,'BudgetvsAct05.31.22'!$CI$103,'BudgetvsAct05.31.22'!$CK$103,'BudgetvsAct05.31.22'!$CM$103,'BudgetvsAct05.31.22'!$CO$103,'BudgetvsAct05.31.22'!$CQ$103,'BudgetvsAct05.31.22'!$CS$103</definedName>
    <definedName name="QB_FORMULA_121" localSheetId="2" hidden="1">'BudgetvsAct05.31.22'!$CU$103,'BudgetvsAct05.31.22'!$CW$103,'BudgetvsAct05.31.22'!$CY$103,'BudgetvsAct05.31.22'!$CS$104,'BudgetvsAct05.31.22'!$M$105,'BudgetvsAct05.31.22'!$O$105,'BudgetvsAct05.31.22'!$U$105,'BudgetvsAct05.31.22'!$W$105,'BudgetvsAct05.31.22'!$AC$105,'BudgetvsAct05.31.22'!$AE$105,'BudgetvsAct05.31.22'!$AK$105,'BudgetvsAct05.31.22'!$AM$105,'BudgetvsAct05.31.22'!$AS$105,'BudgetvsAct05.31.22'!$AU$105,'BudgetvsAct05.31.22'!$BA$105,'BudgetvsAct05.31.22'!$BC$105</definedName>
    <definedName name="QB_FORMULA_122" localSheetId="2" hidden="1">'BudgetvsAct05.31.22'!$BI$105,'BudgetvsAct05.31.22'!$BK$105,'BudgetvsAct05.31.22'!$BQ$105,'BudgetvsAct05.31.22'!$BS$105,'BudgetvsAct05.31.22'!$BY$105,'BudgetvsAct05.31.22'!$CA$105,'BudgetvsAct05.31.22'!$CG$105,'BudgetvsAct05.31.22'!$CI$105,'BudgetvsAct05.31.22'!$CO$105,'BudgetvsAct05.31.22'!$CQ$105,'BudgetvsAct05.31.22'!$CS$105,'BudgetvsAct05.31.22'!$CU$105,'BudgetvsAct05.31.22'!$CW$105,'BudgetvsAct05.31.22'!$CY$105,'BudgetvsAct05.31.22'!$M$106,'BudgetvsAct05.31.22'!$O$106</definedName>
    <definedName name="QB_FORMULA_123" localSheetId="2" hidden="1">'BudgetvsAct05.31.22'!$U$106,'BudgetvsAct05.31.22'!$W$106,'BudgetvsAct05.31.22'!$AC$106,'BudgetvsAct05.31.22'!$AE$106,'BudgetvsAct05.31.22'!$AK$106,'BudgetvsAct05.31.22'!$AM$106,'BudgetvsAct05.31.22'!$AS$106,'BudgetvsAct05.31.22'!$AU$106,'BudgetvsAct05.31.22'!$BA$106,'BudgetvsAct05.31.22'!$BC$106,'BudgetvsAct05.31.22'!$BI$106,'BudgetvsAct05.31.22'!$BK$106,'BudgetvsAct05.31.22'!$BQ$106,'BudgetvsAct05.31.22'!$BS$106,'BudgetvsAct05.31.22'!$BY$106,'BudgetvsAct05.31.22'!$CA$106</definedName>
    <definedName name="QB_FORMULA_124" localSheetId="2" hidden="1">'BudgetvsAct05.31.22'!$CG$106,'BudgetvsAct05.31.22'!$CI$106,'BudgetvsAct05.31.22'!$CO$106,'BudgetvsAct05.31.22'!$CQ$106,'BudgetvsAct05.31.22'!$CS$106,'BudgetvsAct05.31.22'!$CU$106,'BudgetvsAct05.31.22'!$CW$106,'BudgetvsAct05.31.22'!$CY$106,'BudgetvsAct05.31.22'!$M$107,'BudgetvsAct05.31.22'!$O$107,'BudgetvsAct05.31.22'!$U$107,'BudgetvsAct05.31.22'!$W$107,'BudgetvsAct05.31.22'!$AC$107,'BudgetvsAct05.31.22'!$AE$107,'BudgetvsAct05.31.22'!$AK$107,'BudgetvsAct05.31.22'!$AM$107</definedName>
    <definedName name="QB_FORMULA_125" localSheetId="2" hidden="1">'BudgetvsAct05.31.22'!$AS$107,'BudgetvsAct05.31.22'!$AU$107,'BudgetvsAct05.31.22'!$BA$107,'BudgetvsAct05.31.22'!$BC$107,'BudgetvsAct05.31.22'!$BI$107,'BudgetvsAct05.31.22'!$BK$107,'BudgetvsAct05.31.22'!$BQ$107,'BudgetvsAct05.31.22'!$BS$107,'BudgetvsAct05.31.22'!$BY$107,'BudgetvsAct05.31.22'!$CA$107,'BudgetvsAct05.31.22'!$CG$107,'BudgetvsAct05.31.22'!$CI$107,'BudgetvsAct05.31.22'!$CO$107,'BudgetvsAct05.31.22'!$CQ$107,'BudgetvsAct05.31.22'!$CS$107,'BudgetvsAct05.31.22'!$CU$107</definedName>
    <definedName name="QB_FORMULA_126" localSheetId="2" hidden="1">'BudgetvsAct05.31.22'!$CW$107,'BudgetvsAct05.31.22'!$CY$107,'BudgetvsAct05.31.22'!$M$108,'BudgetvsAct05.31.22'!$O$108,'BudgetvsAct05.31.22'!$U$108,'BudgetvsAct05.31.22'!$W$108,'BudgetvsAct05.31.22'!$AC$108,'BudgetvsAct05.31.22'!$AE$108,'BudgetvsAct05.31.22'!$AK$108,'BudgetvsAct05.31.22'!$AM$108,'BudgetvsAct05.31.22'!$AS$108,'BudgetvsAct05.31.22'!$AU$108,'BudgetvsAct05.31.22'!$BA$108,'BudgetvsAct05.31.22'!$BC$108,'BudgetvsAct05.31.22'!$BI$108,'BudgetvsAct05.31.22'!$BK$108</definedName>
    <definedName name="QB_FORMULA_127" localSheetId="2" hidden="1">'BudgetvsAct05.31.22'!$BQ$108,'BudgetvsAct05.31.22'!$BS$108,'BudgetvsAct05.31.22'!$BY$108,'BudgetvsAct05.31.22'!$CA$108,'BudgetvsAct05.31.22'!$CG$108,'BudgetvsAct05.31.22'!$CI$108,'BudgetvsAct05.31.22'!$CO$108,'BudgetvsAct05.31.22'!$CQ$108,'BudgetvsAct05.31.22'!$CS$108,'BudgetvsAct05.31.22'!$CU$108,'BudgetvsAct05.31.22'!$CW$108,'BudgetvsAct05.31.22'!$CY$108,'BudgetvsAct05.31.22'!$M$109,'BudgetvsAct05.31.22'!$O$109,'BudgetvsAct05.31.22'!$U$109,'BudgetvsAct05.31.22'!$W$109</definedName>
    <definedName name="QB_FORMULA_128" localSheetId="2" hidden="1">'BudgetvsAct05.31.22'!$AC$109,'BudgetvsAct05.31.22'!$AE$109,'BudgetvsAct05.31.22'!$AK$109,'BudgetvsAct05.31.22'!$AM$109,'BudgetvsAct05.31.22'!$AS$109,'BudgetvsAct05.31.22'!$AU$109,'BudgetvsAct05.31.22'!$BA$109,'BudgetvsAct05.31.22'!$BC$109,'BudgetvsAct05.31.22'!$BI$109,'BudgetvsAct05.31.22'!$BK$109,'BudgetvsAct05.31.22'!$BQ$109,'BudgetvsAct05.31.22'!$BS$109,'BudgetvsAct05.31.22'!$BY$109,'BudgetvsAct05.31.22'!$CA$109,'BudgetvsAct05.31.22'!$CG$109,'BudgetvsAct05.31.22'!$CI$109</definedName>
    <definedName name="QB_FORMULA_129" localSheetId="2" hidden="1">'BudgetvsAct05.31.22'!$CO$109,'BudgetvsAct05.31.22'!$CQ$109,'BudgetvsAct05.31.22'!$CS$109,'BudgetvsAct05.31.22'!$CU$109,'BudgetvsAct05.31.22'!$CW$109,'BudgetvsAct05.31.22'!$CY$109,'BudgetvsAct05.31.22'!$M$110,'BudgetvsAct05.31.22'!$O$110,'BudgetvsAct05.31.22'!$U$110,'BudgetvsAct05.31.22'!$W$110,'BudgetvsAct05.31.22'!$AC$110,'BudgetvsAct05.31.22'!$AE$110,'BudgetvsAct05.31.22'!$AK$110,'BudgetvsAct05.31.22'!$AM$110,'BudgetvsAct05.31.22'!$AS$110,'BudgetvsAct05.31.22'!$AU$110</definedName>
    <definedName name="QB_FORMULA_13" localSheetId="2" hidden="1">'BudgetvsAct05.31.22'!$CE$19,'BudgetvsAct05.31.22'!$CG$19,'BudgetvsAct05.31.22'!$CI$19,'BudgetvsAct05.31.22'!$CK$19,'BudgetvsAct05.31.22'!$CM$19,'BudgetvsAct05.31.22'!$CO$19,'BudgetvsAct05.31.22'!$CQ$19,'BudgetvsAct05.31.22'!$CS$19,'BudgetvsAct05.31.22'!$CU$19,'BudgetvsAct05.31.22'!$CW$19,'BudgetvsAct05.31.22'!$CY$19,'BudgetvsAct05.31.22'!$M$20,'BudgetvsAct05.31.22'!$O$20,'BudgetvsAct05.31.22'!$U$20,'BudgetvsAct05.31.22'!$W$20,'BudgetvsAct05.31.22'!$AC$20</definedName>
    <definedName name="QB_FORMULA_130" localSheetId="2" hidden="1">'BudgetvsAct05.31.22'!$BA$110,'BudgetvsAct05.31.22'!$BC$110,'BudgetvsAct05.31.22'!$BI$110,'BudgetvsAct05.31.22'!$BK$110,'BudgetvsAct05.31.22'!$BQ$110,'BudgetvsAct05.31.22'!$BS$110,'BudgetvsAct05.31.22'!$BY$110,'BudgetvsAct05.31.22'!$CA$110,'BudgetvsAct05.31.22'!$CG$110,'BudgetvsAct05.31.22'!$CI$110,'BudgetvsAct05.31.22'!$CO$110,'BudgetvsAct05.31.22'!$CQ$110,'BudgetvsAct05.31.22'!$CS$110,'BudgetvsAct05.31.22'!$CU$110,'BudgetvsAct05.31.22'!$CW$110,'BudgetvsAct05.31.22'!$CY$110</definedName>
    <definedName name="QB_FORMULA_131" localSheetId="2" hidden="1">'BudgetvsAct05.31.22'!$M$111,'BudgetvsAct05.31.22'!$O$111,'BudgetvsAct05.31.22'!$U$111,'BudgetvsAct05.31.22'!$W$111,'BudgetvsAct05.31.22'!$AC$111,'BudgetvsAct05.31.22'!$AE$111,'BudgetvsAct05.31.22'!$AK$111,'BudgetvsAct05.31.22'!$AM$111,'BudgetvsAct05.31.22'!$AS$111,'BudgetvsAct05.31.22'!$AU$111,'BudgetvsAct05.31.22'!$BA$111,'BudgetvsAct05.31.22'!$BC$111,'BudgetvsAct05.31.22'!$BI$111,'BudgetvsAct05.31.22'!$BK$111,'BudgetvsAct05.31.22'!$BQ$111,'BudgetvsAct05.31.22'!$BS$111</definedName>
    <definedName name="QB_FORMULA_132" localSheetId="2" hidden="1">'BudgetvsAct05.31.22'!$BY$111,'BudgetvsAct05.31.22'!$CA$111,'BudgetvsAct05.31.22'!$CG$111,'BudgetvsAct05.31.22'!$CI$111,'BudgetvsAct05.31.22'!$CO$111,'BudgetvsAct05.31.22'!$CQ$111,'BudgetvsAct05.31.22'!$CS$111,'BudgetvsAct05.31.22'!$CU$111,'BudgetvsAct05.31.22'!$CW$111,'BudgetvsAct05.31.22'!$CY$111,'BudgetvsAct05.31.22'!$I$112,'BudgetvsAct05.31.22'!$K$112,'BudgetvsAct05.31.22'!$M$112,'BudgetvsAct05.31.22'!$O$112,'BudgetvsAct05.31.22'!$Q$112,'BudgetvsAct05.31.22'!$S$112</definedName>
    <definedName name="QB_FORMULA_133" localSheetId="2" hidden="1">'BudgetvsAct05.31.22'!$U$112,'BudgetvsAct05.31.22'!$W$112,'BudgetvsAct05.31.22'!$Y$112,'BudgetvsAct05.31.22'!$AA$112,'BudgetvsAct05.31.22'!$AC$112,'BudgetvsAct05.31.22'!$AE$112,'BudgetvsAct05.31.22'!$AG$112,'BudgetvsAct05.31.22'!$AI$112,'BudgetvsAct05.31.22'!$AK$112,'BudgetvsAct05.31.22'!$AM$112,'BudgetvsAct05.31.22'!$AO$112,'BudgetvsAct05.31.22'!$AQ$112,'BudgetvsAct05.31.22'!$AS$112,'BudgetvsAct05.31.22'!$AU$112,'BudgetvsAct05.31.22'!$AW$112,'BudgetvsAct05.31.22'!$AY$112</definedName>
    <definedName name="QB_FORMULA_134" localSheetId="2" hidden="1">'BudgetvsAct05.31.22'!$BA$112,'BudgetvsAct05.31.22'!$BC$112,'BudgetvsAct05.31.22'!$BE$112,'BudgetvsAct05.31.22'!$BG$112,'BudgetvsAct05.31.22'!$BI$112,'BudgetvsAct05.31.22'!$BK$112,'BudgetvsAct05.31.22'!$BM$112,'BudgetvsAct05.31.22'!$BO$112,'BudgetvsAct05.31.22'!$BQ$112,'BudgetvsAct05.31.22'!$BS$112,'BudgetvsAct05.31.22'!$BU$112,'BudgetvsAct05.31.22'!$BW$112,'BudgetvsAct05.31.22'!$BY$112,'BudgetvsAct05.31.22'!$CA$112,'BudgetvsAct05.31.22'!$CC$112,'BudgetvsAct05.31.22'!$CE$112</definedName>
    <definedName name="QB_FORMULA_135" localSheetId="2" hidden="1">'BudgetvsAct05.31.22'!$CG$112,'BudgetvsAct05.31.22'!$CI$112,'BudgetvsAct05.31.22'!$CK$112,'BudgetvsAct05.31.22'!$CM$112,'BudgetvsAct05.31.22'!$CO$112,'BudgetvsAct05.31.22'!$CQ$112,'BudgetvsAct05.31.22'!$CS$112,'BudgetvsAct05.31.22'!$CU$112,'BudgetvsAct05.31.22'!$CW$112,'BudgetvsAct05.31.22'!$CY$112,'BudgetvsAct05.31.22'!$M$114,'BudgetvsAct05.31.22'!$O$114,'BudgetvsAct05.31.22'!$U$114,'BudgetvsAct05.31.22'!$W$114,'BudgetvsAct05.31.22'!$AC$114,'BudgetvsAct05.31.22'!$AE$114</definedName>
    <definedName name="QB_FORMULA_136" localSheetId="2" hidden="1">'BudgetvsAct05.31.22'!$AK$114,'BudgetvsAct05.31.22'!$AM$114,'BudgetvsAct05.31.22'!$AS$114,'BudgetvsAct05.31.22'!$AU$114,'BudgetvsAct05.31.22'!$BA$114,'BudgetvsAct05.31.22'!$BC$114,'BudgetvsAct05.31.22'!$BI$114,'BudgetvsAct05.31.22'!$BK$114,'BudgetvsAct05.31.22'!$BQ$114,'BudgetvsAct05.31.22'!$BS$114,'BudgetvsAct05.31.22'!$BY$114,'BudgetvsAct05.31.22'!$CA$114,'BudgetvsAct05.31.22'!$CG$114,'BudgetvsAct05.31.22'!$CI$114,'BudgetvsAct05.31.22'!$CO$114,'BudgetvsAct05.31.22'!$CQ$114</definedName>
    <definedName name="QB_FORMULA_137" localSheetId="2" hidden="1">'BudgetvsAct05.31.22'!$CS$114,'BudgetvsAct05.31.22'!$CU$114,'BudgetvsAct05.31.22'!$CW$114,'BudgetvsAct05.31.22'!$CY$114,'BudgetvsAct05.31.22'!$M$115,'BudgetvsAct05.31.22'!$O$115,'BudgetvsAct05.31.22'!$U$115,'BudgetvsAct05.31.22'!$W$115,'BudgetvsAct05.31.22'!$AC$115,'BudgetvsAct05.31.22'!$AE$115,'BudgetvsAct05.31.22'!$AK$115,'BudgetvsAct05.31.22'!$AM$115,'BudgetvsAct05.31.22'!$AS$115,'BudgetvsAct05.31.22'!$AU$115,'BudgetvsAct05.31.22'!$BA$115,'BudgetvsAct05.31.22'!$BC$115</definedName>
    <definedName name="QB_FORMULA_138" localSheetId="2" hidden="1">'BudgetvsAct05.31.22'!$BI$115,'BudgetvsAct05.31.22'!$BK$115,'BudgetvsAct05.31.22'!$BQ$115,'BudgetvsAct05.31.22'!$BS$115,'BudgetvsAct05.31.22'!$BY$115,'BudgetvsAct05.31.22'!$CA$115,'BudgetvsAct05.31.22'!$CG$115,'BudgetvsAct05.31.22'!$CI$115,'BudgetvsAct05.31.22'!$CO$115,'BudgetvsAct05.31.22'!$CQ$115,'BudgetvsAct05.31.22'!$CS$115,'BudgetvsAct05.31.22'!$CU$115,'BudgetvsAct05.31.22'!$CW$115,'BudgetvsAct05.31.22'!$CY$115,'BudgetvsAct05.31.22'!$M$116,'BudgetvsAct05.31.22'!$O$116</definedName>
    <definedName name="QB_FORMULA_139" localSheetId="2" hidden="1">'BudgetvsAct05.31.22'!$U$116,'BudgetvsAct05.31.22'!$W$116,'BudgetvsAct05.31.22'!$AC$116,'BudgetvsAct05.31.22'!$AE$116,'BudgetvsAct05.31.22'!$AK$116,'BudgetvsAct05.31.22'!$AM$116,'BudgetvsAct05.31.22'!$AS$116,'BudgetvsAct05.31.22'!$AU$116,'BudgetvsAct05.31.22'!$BA$116,'BudgetvsAct05.31.22'!$BC$116,'BudgetvsAct05.31.22'!$BI$116,'BudgetvsAct05.31.22'!$BK$116,'BudgetvsAct05.31.22'!$BQ$116,'BudgetvsAct05.31.22'!$BS$116,'BudgetvsAct05.31.22'!$BY$116,'BudgetvsAct05.31.22'!$CA$116</definedName>
    <definedName name="QB_FORMULA_14" localSheetId="2" hidden="1">'BudgetvsAct05.31.22'!$AE$20,'BudgetvsAct05.31.22'!$AK$20,'BudgetvsAct05.31.22'!$AM$20,'BudgetvsAct05.31.22'!$AS$20,'BudgetvsAct05.31.22'!$AU$20,'BudgetvsAct05.31.22'!$BA$20,'BudgetvsAct05.31.22'!$BC$20,'BudgetvsAct05.31.22'!$BI$20,'BudgetvsAct05.31.22'!$BK$20,'BudgetvsAct05.31.22'!$BQ$20,'BudgetvsAct05.31.22'!$BS$20,'BudgetvsAct05.31.22'!$BY$20,'BudgetvsAct05.31.22'!$CA$20,'BudgetvsAct05.31.22'!$CG$20,'BudgetvsAct05.31.22'!$CI$20,'BudgetvsAct05.31.22'!$CO$20</definedName>
    <definedName name="QB_FORMULA_140" localSheetId="2" hidden="1">'BudgetvsAct05.31.22'!$CG$116,'BudgetvsAct05.31.22'!$CI$116,'BudgetvsAct05.31.22'!$CO$116,'BudgetvsAct05.31.22'!$CQ$116,'BudgetvsAct05.31.22'!$CS$116,'BudgetvsAct05.31.22'!$CU$116,'BudgetvsAct05.31.22'!$CW$116,'BudgetvsAct05.31.22'!$CY$116,'BudgetvsAct05.31.22'!$M$117,'BudgetvsAct05.31.22'!$O$117,'BudgetvsAct05.31.22'!$U$117,'BudgetvsAct05.31.22'!$W$117,'BudgetvsAct05.31.22'!$AC$117,'BudgetvsAct05.31.22'!$AE$117,'BudgetvsAct05.31.22'!$AK$117,'BudgetvsAct05.31.22'!$AM$117</definedName>
    <definedName name="QB_FORMULA_141" localSheetId="2" hidden="1">'BudgetvsAct05.31.22'!$AS$117,'BudgetvsAct05.31.22'!$AU$117,'BudgetvsAct05.31.22'!$BA$117,'BudgetvsAct05.31.22'!$BC$117,'BudgetvsAct05.31.22'!$BI$117,'BudgetvsAct05.31.22'!$BK$117,'BudgetvsAct05.31.22'!$BQ$117,'BudgetvsAct05.31.22'!$BS$117,'BudgetvsAct05.31.22'!$BY$117,'BudgetvsAct05.31.22'!$CA$117,'BudgetvsAct05.31.22'!$CG$117,'BudgetvsAct05.31.22'!$CI$117,'BudgetvsAct05.31.22'!$CO$117,'BudgetvsAct05.31.22'!$CQ$117,'BudgetvsAct05.31.22'!$CS$117,'BudgetvsAct05.31.22'!$CU$117</definedName>
    <definedName name="QB_FORMULA_142" localSheetId="2" hidden="1">'BudgetvsAct05.31.22'!$CW$117,'BudgetvsAct05.31.22'!$CY$117,'BudgetvsAct05.31.22'!$M$118,'BudgetvsAct05.31.22'!$O$118,'BudgetvsAct05.31.22'!$U$118,'BudgetvsAct05.31.22'!$W$118,'BudgetvsAct05.31.22'!$AC$118,'BudgetvsAct05.31.22'!$AE$118,'BudgetvsAct05.31.22'!$AK$118,'BudgetvsAct05.31.22'!$AM$118,'BudgetvsAct05.31.22'!$AS$118,'BudgetvsAct05.31.22'!$AU$118,'BudgetvsAct05.31.22'!$BA$118,'BudgetvsAct05.31.22'!$BC$118,'BudgetvsAct05.31.22'!$CS$118,'BudgetvsAct05.31.22'!$CU$118</definedName>
    <definedName name="QB_FORMULA_143" localSheetId="2" hidden="1">'BudgetvsAct05.31.22'!$CW$118,'BudgetvsAct05.31.22'!$CY$118,'BudgetvsAct05.31.22'!$M$119,'BudgetvsAct05.31.22'!$O$119,'BudgetvsAct05.31.22'!$U$119,'BudgetvsAct05.31.22'!$W$119,'BudgetvsAct05.31.22'!$AC$119,'BudgetvsAct05.31.22'!$AE$119,'BudgetvsAct05.31.22'!$AK$119,'BudgetvsAct05.31.22'!$AM$119,'BudgetvsAct05.31.22'!$AS$119,'BudgetvsAct05.31.22'!$AU$119,'BudgetvsAct05.31.22'!$BA$119,'BudgetvsAct05.31.22'!$BC$119,'BudgetvsAct05.31.22'!$BI$119,'BudgetvsAct05.31.22'!$BK$119</definedName>
    <definedName name="QB_FORMULA_144" localSheetId="2" hidden="1">'BudgetvsAct05.31.22'!$BQ$119,'BudgetvsAct05.31.22'!$BS$119,'BudgetvsAct05.31.22'!$BY$119,'BudgetvsAct05.31.22'!$CA$119,'BudgetvsAct05.31.22'!$CG$119,'BudgetvsAct05.31.22'!$CI$119,'BudgetvsAct05.31.22'!$CO$119,'BudgetvsAct05.31.22'!$CQ$119,'BudgetvsAct05.31.22'!$CS$119,'BudgetvsAct05.31.22'!$CU$119,'BudgetvsAct05.31.22'!$CW$119,'BudgetvsAct05.31.22'!$CY$119,'BudgetvsAct05.31.22'!$M$120,'BudgetvsAct05.31.22'!$O$120,'BudgetvsAct05.31.22'!$U$120,'BudgetvsAct05.31.22'!$W$120</definedName>
    <definedName name="QB_FORMULA_145" localSheetId="2" hidden="1">'BudgetvsAct05.31.22'!$AC$120,'BudgetvsAct05.31.22'!$AE$120,'BudgetvsAct05.31.22'!$AK$120,'BudgetvsAct05.31.22'!$AM$120,'BudgetvsAct05.31.22'!$AS$120,'BudgetvsAct05.31.22'!$AU$120,'BudgetvsAct05.31.22'!$BA$120,'BudgetvsAct05.31.22'!$BC$120,'BudgetvsAct05.31.22'!$BI$120,'BudgetvsAct05.31.22'!$BK$120,'BudgetvsAct05.31.22'!$BQ$120,'BudgetvsAct05.31.22'!$BS$120,'BudgetvsAct05.31.22'!$BY$120,'BudgetvsAct05.31.22'!$CA$120,'BudgetvsAct05.31.22'!$CG$120,'BudgetvsAct05.31.22'!$CI$120</definedName>
    <definedName name="QB_FORMULA_146" localSheetId="2" hidden="1">'BudgetvsAct05.31.22'!$CO$120,'BudgetvsAct05.31.22'!$CQ$120,'BudgetvsAct05.31.22'!$CS$120,'BudgetvsAct05.31.22'!$CU$120,'BudgetvsAct05.31.22'!$CW$120,'BudgetvsAct05.31.22'!$CY$120,'BudgetvsAct05.31.22'!$M$121,'BudgetvsAct05.31.22'!$O$121,'BudgetvsAct05.31.22'!$U$121,'BudgetvsAct05.31.22'!$W$121,'BudgetvsAct05.31.22'!$AC$121,'BudgetvsAct05.31.22'!$AE$121,'BudgetvsAct05.31.22'!$AK$121,'BudgetvsAct05.31.22'!$AM$121,'BudgetvsAct05.31.22'!$AS$121,'BudgetvsAct05.31.22'!$AU$121</definedName>
    <definedName name="QB_FORMULA_147" localSheetId="2" hidden="1">'BudgetvsAct05.31.22'!$BA$121,'BudgetvsAct05.31.22'!$BC$121,'BudgetvsAct05.31.22'!$BI$121,'BudgetvsAct05.31.22'!$BK$121,'BudgetvsAct05.31.22'!$BQ$121,'BudgetvsAct05.31.22'!$BS$121,'BudgetvsAct05.31.22'!$BY$121,'BudgetvsAct05.31.22'!$CA$121,'BudgetvsAct05.31.22'!$CG$121,'BudgetvsAct05.31.22'!$CI$121,'BudgetvsAct05.31.22'!$CO$121,'BudgetvsAct05.31.22'!$CQ$121,'BudgetvsAct05.31.22'!$CS$121,'BudgetvsAct05.31.22'!$CU$121,'BudgetvsAct05.31.22'!$CW$121,'BudgetvsAct05.31.22'!$CY$121</definedName>
    <definedName name="QB_FORMULA_148" localSheetId="2" hidden="1">'BudgetvsAct05.31.22'!$CS$123,'BudgetvsAct05.31.22'!$M$124,'BudgetvsAct05.31.22'!$O$124,'BudgetvsAct05.31.22'!$U$124,'BudgetvsAct05.31.22'!$W$124,'BudgetvsAct05.31.22'!$AC$124,'BudgetvsAct05.31.22'!$AE$124,'BudgetvsAct05.31.22'!$AK$124,'BudgetvsAct05.31.22'!$AM$124,'BudgetvsAct05.31.22'!$AS$124,'BudgetvsAct05.31.22'!$AU$124,'BudgetvsAct05.31.22'!$BA$124,'BudgetvsAct05.31.22'!$BC$124,'BudgetvsAct05.31.22'!$CS$124,'BudgetvsAct05.31.22'!$CU$124,'BudgetvsAct05.31.22'!$CW$124</definedName>
    <definedName name="QB_FORMULA_149" localSheetId="2" hidden="1">'BudgetvsAct05.31.22'!$CY$124,'BudgetvsAct05.31.22'!$M$125,'BudgetvsAct05.31.22'!$O$125,'BudgetvsAct05.31.22'!$U$125,'BudgetvsAct05.31.22'!$W$125,'BudgetvsAct05.31.22'!$AC$125,'BudgetvsAct05.31.22'!$AE$125,'BudgetvsAct05.31.22'!$AK$125,'BudgetvsAct05.31.22'!$AM$125,'BudgetvsAct05.31.22'!$AS$125,'BudgetvsAct05.31.22'!$AU$125,'BudgetvsAct05.31.22'!$BA$125,'BudgetvsAct05.31.22'!$BC$125,'BudgetvsAct05.31.22'!$CS$125,'BudgetvsAct05.31.22'!$CU$125,'BudgetvsAct05.31.22'!$CW$125</definedName>
    <definedName name="QB_FORMULA_15" localSheetId="2" hidden="1">'BudgetvsAct05.31.22'!$CQ$20,'BudgetvsAct05.31.22'!$CS$20,'BudgetvsAct05.31.22'!$CU$20,'BudgetvsAct05.31.22'!$CW$20,'BudgetvsAct05.31.22'!$CY$20,'BudgetvsAct05.31.22'!$M$22,'BudgetvsAct05.31.22'!$O$22,'BudgetvsAct05.31.22'!$U$22,'BudgetvsAct05.31.22'!$W$22,'BudgetvsAct05.31.22'!$AC$22,'BudgetvsAct05.31.22'!$AE$22,'BudgetvsAct05.31.22'!$AK$22,'BudgetvsAct05.31.22'!$AM$22,'BudgetvsAct05.31.22'!$AS$22,'BudgetvsAct05.31.22'!$AU$22,'BudgetvsAct05.31.22'!$BA$22</definedName>
    <definedName name="QB_FORMULA_150" localSheetId="2" hidden="1">'BudgetvsAct05.31.22'!$CY$125,'BudgetvsAct05.31.22'!$M$126,'BudgetvsAct05.31.22'!$O$126,'BudgetvsAct05.31.22'!$U$126,'BudgetvsAct05.31.22'!$W$126,'BudgetvsAct05.31.22'!$AC$126,'BudgetvsAct05.31.22'!$AE$126,'BudgetvsAct05.31.22'!$AK$126,'BudgetvsAct05.31.22'!$AM$126,'BudgetvsAct05.31.22'!$AS$126,'BudgetvsAct05.31.22'!$AU$126,'BudgetvsAct05.31.22'!$BA$126,'BudgetvsAct05.31.22'!$BC$126,'BudgetvsAct05.31.22'!$CS$126,'BudgetvsAct05.31.22'!$CU$126,'BudgetvsAct05.31.22'!$CW$126</definedName>
    <definedName name="QB_FORMULA_151" localSheetId="2" hidden="1">'BudgetvsAct05.31.22'!$CY$126,'BudgetvsAct05.31.22'!$M$127,'BudgetvsAct05.31.22'!$O$127,'BudgetvsAct05.31.22'!$U$127,'BudgetvsAct05.31.22'!$W$127,'BudgetvsAct05.31.22'!$AC$127,'BudgetvsAct05.31.22'!$AE$127,'BudgetvsAct05.31.22'!$AK$127,'BudgetvsAct05.31.22'!$AM$127,'BudgetvsAct05.31.22'!$AS$127,'BudgetvsAct05.31.22'!$AU$127,'BudgetvsAct05.31.22'!$BA$127,'BudgetvsAct05.31.22'!$BC$127,'BudgetvsAct05.31.22'!$CS$127,'BudgetvsAct05.31.22'!$CU$127,'BudgetvsAct05.31.22'!$CW$127</definedName>
    <definedName name="QB_FORMULA_152" localSheetId="2" hidden="1">'BudgetvsAct05.31.22'!$CY$127,'BudgetvsAct05.31.22'!$M$128,'BudgetvsAct05.31.22'!$O$128,'BudgetvsAct05.31.22'!$U$128,'BudgetvsAct05.31.22'!$W$128,'BudgetvsAct05.31.22'!$AC$128,'BudgetvsAct05.31.22'!$AE$128,'BudgetvsAct05.31.22'!$AK$128,'BudgetvsAct05.31.22'!$AM$128,'BudgetvsAct05.31.22'!$AS$128,'BudgetvsAct05.31.22'!$AU$128,'BudgetvsAct05.31.22'!$BA$128,'BudgetvsAct05.31.22'!$BC$128,'BudgetvsAct05.31.22'!$CS$128,'BudgetvsAct05.31.22'!$CU$128,'BudgetvsAct05.31.22'!$CW$128</definedName>
    <definedName name="QB_FORMULA_153" localSheetId="2" hidden="1">'BudgetvsAct05.31.22'!$CY$128,'BudgetvsAct05.31.22'!$M$129,'BudgetvsAct05.31.22'!$O$129,'BudgetvsAct05.31.22'!$U$129,'BudgetvsAct05.31.22'!$W$129,'BudgetvsAct05.31.22'!$AC$129,'BudgetvsAct05.31.22'!$AE$129,'BudgetvsAct05.31.22'!$AK$129,'BudgetvsAct05.31.22'!$AM$129,'BudgetvsAct05.31.22'!$AS$129,'BudgetvsAct05.31.22'!$AU$129,'BudgetvsAct05.31.22'!$BA$129,'BudgetvsAct05.31.22'!$BC$129,'BudgetvsAct05.31.22'!$BI$129,'BudgetvsAct05.31.22'!$BK$129,'BudgetvsAct05.31.22'!$BQ$129</definedName>
    <definedName name="QB_FORMULA_154" localSheetId="2" hidden="1">'BudgetvsAct05.31.22'!$BS$129,'BudgetvsAct05.31.22'!$BY$129,'BudgetvsAct05.31.22'!$CA$129,'BudgetvsAct05.31.22'!$CG$129,'BudgetvsAct05.31.22'!$CI$129,'BudgetvsAct05.31.22'!$CO$129,'BudgetvsAct05.31.22'!$CQ$129,'BudgetvsAct05.31.22'!$CS$129,'BudgetvsAct05.31.22'!$CU$129,'BudgetvsAct05.31.22'!$CW$129,'BudgetvsAct05.31.22'!$CY$129,'BudgetvsAct05.31.22'!$I$130,'BudgetvsAct05.31.22'!$K$130,'BudgetvsAct05.31.22'!$M$130,'BudgetvsAct05.31.22'!$O$130,'BudgetvsAct05.31.22'!$Q$130</definedName>
    <definedName name="QB_FORMULA_155" localSheetId="2" hidden="1">'BudgetvsAct05.31.22'!$S$130,'BudgetvsAct05.31.22'!$U$130,'BudgetvsAct05.31.22'!$W$130,'BudgetvsAct05.31.22'!$Y$130,'BudgetvsAct05.31.22'!$AA$130,'BudgetvsAct05.31.22'!$AC$130,'BudgetvsAct05.31.22'!$AE$130,'BudgetvsAct05.31.22'!$AG$130,'BudgetvsAct05.31.22'!$AI$130,'BudgetvsAct05.31.22'!$AK$130,'BudgetvsAct05.31.22'!$AM$130,'BudgetvsAct05.31.22'!$AO$130,'BudgetvsAct05.31.22'!$AQ$130,'BudgetvsAct05.31.22'!$AS$130,'BudgetvsAct05.31.22'!$AU$130,'BudgetvsAct05.31.22'!$AW$130</definedName>
    <definedName name="QB_FORMULA_156" localSheetId="2" hidden="1">'BudgetvsAct05.31.22'!$AY$130,'BudgetvsAct05.31.22'!$BA$130,'BudgetvsAct05.31.22'!$BC$130,'BudgetvsAct05.31.22'!$BE$130,'BudgetvsAct05.31.22'!$BG$130,'BudgetvsAct05.31.22'!$BI$130,'BudgetvsAct05.31.22'!$BK$130,'BudgetvsAct05.31.22'!$BM$130,'BudgetvsAct05.31.22'!$BO$130,'BudgetvsAct05.31.22'!$BQ$130,'BudgetvsAct05.31.22'!$BS$130,'BudgetvsAct05.31.22'!$BU$130,'BudgetvsAct05.31.22'!$BW$130,'BudgetvsAct05.31.22'!$BY$130,'BudgetvsAct05.31.22'!$CA$130,'BudgetvsAct05.31.22'!$CC$130</definedName>
    <definedName name="QB_FORMULA_157" localSheetId="2" hidden="1">'BudgetvsAct05.31.22'!$CE$130,'BudgetvsAct05.31.22'!$CG$130,'BudgetvsAct05.31.22'!$CI$130,'BudgetvsAct05.31.22'!$CK$130,'BudgetvsAct05.31.22'!$CM$130,'BudgetvsAct05.31.22'!$CO$130,'BudgetvsAct05.31.22'!$CQ$130,'BudgetvsAct05.31.22'!$CS$130,'BudgetvsAct05.31.22'!$CU$130,'BudgetvsAct05.31.22'!$CW$130,'BudgetvsAct05.31.22'!$CY$130,'BudgetvsAct05.31.22'!$M$131,'BudgetvsAct05.31.22'!$O$131,'BudgetvsAct05.31.22'!$U$131,'BudgetvsAct05.31.22'!$W$131,'BudgetvsAct05.31.22'!$AC$131</definedName>
    <definedName name="QB_FORMULA_158" localSheetId="2" hidden="1">'BudgetvsAct05.31.22'!$AE$131,'BudgetvsAct05.31.22'!$AK$131,'BudgetvsAct05.31.22'!$AM$131,'BudgetvsAct05.31.22'!$AS$131,'BudgetvsAct05.31.22'!$AU$131,'BudgetvsAct05.31.22'!$BA$131,'BudgetvsAct05.31.22'!$BC$131,'BudgetvsAct05.31.22'!$BI$131,'BudgetvsAct05.31.22'!$BK$131,'BudgetvsAct05.31.22'!$BQ$131,'BudgetvsAct05.31.22'!$BS$131,'BudgetvsAct05.31.22'!$BY$131,'BudgetvsAct05.31.22'!$CA$131,'BudgetvsAct05.31.22'!$CG$131,'BudgetvsAct05.31.22'!$CI$131,'BudgetvsAct05.31.22'!$CO$131</definedName>
    <definedName name="QB_FORMULA_159" localSheetId="2" hidden="1">'BudgetvsAct05.31.22'!$CQ$131,'BudgetvsAct05.31.22'!$CS$131,'BudgetvsAct05.31.22'!$CU$131,'BudgetvsAct05.31.22'!$CW$131,'BudgetvsAct05.31.22'!$CY$131,'BudgetvsAct05.31.22'!$I$132,'BudgetvsAct05.31.22'!$K$132,'BudgetvsAct05.31.22'!$M$132,'BudgetvsAct05.31.22'!$O$132,'BudgetvsAct05.31.22'!$Q$132,'BudgetvsAct05.31.22'!$S$132,'BudgetvsAct05.31.22'!$U$132,'BudgetvsAct05.31.22'!$W$132,'BudgetvsAct05.31.22'!$Y$132,'BudgetvsAct05.31.22'!$AA$132,'BudgetvsAct05.31.22'!$AC$132</definedName>
    <definedName name="QB_FORMULA_16" localSheetId="2" hidden="1">'BudgetvsAct05.31.22'!$BC$22,'BudgetvsAct05.31.22'!$BI$22,'BudgetvsAct05.31.22'!$BK$22,'BudgetvsAct05.31.22'!$BQ$22,'BudgetvsAct05.31.22'!$BS$22,'BudgetvsAct05.31.22'!$BY$22,'BudgetvsAct05.31.22'!$CA$22,'BudgetvsAct05.31.22'!$CG$22,'BudgetvsAct05.31.22'!$CI$22,'BudgetvsAct05.31.22'!$CO$22,'BudgetvsAct05.31.22'!$CQ$22,'BudgetvsAct05.31.22'!$CS$22,'BudgetvsAct05.31.22'!$CU$22,'BudgetvsAct05.31.22'!$CW$22,'BudgetvsAct05.31.22'!$CY$22,'BudgetvsAct05.31.22'!$M$23</definedName>
    <definedName name="QB_FORMULA_160" localSheetId="2" hidden="1">'BudgetvsAct05.31.22'!$AE$132,'BudgetvsAct05.31.22'!$AG$132,'BudgetvsAct05.31.22'!$AI$132,'BudgetvsAct05.31.22'!$AK$132,'BudgetvsAct05.31.22'!$AM$132,'BudgetvsAct05.31.22'!$AO$132,'BudgetvsAct05.31.22'!$AQ$132,'BudgetvsAct05.31.22'!$AS$132,'BudgetvsAct05.31.22'!$AU$132,'BudgetvsAct05.31.22'!$AW$132,'BudgetvsAct05.31.22'!$AY$132,'BudgetvsAct05.31.22'!$BA$132,'BudgetvsAct05.31.22'!$BC$132,'BudgetvsAct05.31.22'!$BE$132,'BudgetvsAct05.31.22'!$BG$132,'BudgetvsAct05.31.22'!$BI$132</definedName>
    <definedName name="QB_FORMULA_161" localSheetId="2" hidden="1">'BudgetvsAct05.31.22'!$BK$132,'BudgetvsAct05.31.22'!$BM$132,'BudgetvsAct05.31.22'!$BO$132,'BudgetvsAct05.31.22'!$BQ$132,'BudgetvsAct05.31.22'!$BS$132,'BudgetvsAct05.31.22'!$BU$132,'BudgetvsAct05.31.22'!$BW$132,'BudgetvsAct05.31.22'!$BY$132,'BudgetvsAct05.31.22'!$CA$132,'BudgetvsAct05.31.22'!$CC$132,'BudgetvsAct05.31.22'!$CE$132,'BudgetvsAct05.31.22'!$CG$132,'BudgetvsAct05.31.22'!$CI$132,'BudgetvsAct05.31.22'!$CK$132,'BudgetvsAct05.31.22'!$CM$132,'BudgetvsAct05.31.22'!$CO$132</definedName>
    <definedName name="QB_FORMULA_162" localSheetId="2" hidden="1">'BudgetvsAct05.31.22'!$CQ$132,'BudgetvsAct05.31.22'!$CS$132,'BudgetvsAct05.31.22'!$CU$132,'BudgetvsAct05.31.22'!$CW$132,'BudgetvsAct05.31.22'!$CY$132,'BudgetvsAct05.31.22'!$M$134,'BudgetvsAct05.31.22'!$O$134,'BudgetvsAct05.31.22'!$U$134,'BudgetvsAct05.31.22'!$W$134,'BudgetvsAct05.31.22'!$AC$134,'BudgetvsAct05.31.22'!$AE$134,'BudgetvsAct05.31.22'!$AK$134,'BudgetvsAct05.31.22'!$AM$134,'BudgetvsAct05.31.22'!$AS$134,'BudgetvsAct05.31.22'!$AU$134,'BudgetvsAct05.31.22'!$BA$134</definedName>
    <definedName name="QB_FORMULA_163" localSheetId="2" hidden="1">'BudgetvsAct05.31.22'!$BC$134,'BudgetvsAct05.31.22'!$BI$134,'BudgetvsAct05.31.22'!$BK$134,'BudgetvsAct05.31.22'!$BQ$134,'BudgetvsAct05.31.22'!$BS$134,'BudgetvsAct05.31.22'!$BY$134,'BudgetvsAct05.31.22'!$CA$134,'BudgetvsAct05.31.22'!$CG$134,'BudgetvsAct05.31.22'!$CI$134,'BudgetvsAct05.31.22'!$CO$134,'BudgetvsAct05.31.22'!$CQ$134,'BudgetvsAct05.31.22'!$CS$134,'BudgetvsAct05.31.22'!$CU$134,'BudgetvsAct05.31.22'!$CW$134,'BudgetvsAct05.31.22'!$CY$134,'BudgetvsAct05.31.22'!$CS$135</definedName>
    <definedName name="QB_FORMULA_164" localSheetId="2" hidden="1">'BudgetvsAct05.31.22'!$M$136,'BudgetvsAct05.31.22'!$O$136,'BudgetvsAct05.31.22'!$U$136,'BudgetvsAct05.31.22'!$W$136,'BudgetvsAct05.31.22'!$AC$136,'BudgetvsAct05.31.22'!$AE$136,'BudgetvsAct05.31.22'!$AK$136,'BudgetvsAct05.31.22'!$AM$136,'BudgetvsAct05.31.22'!$AS$136,'BudgetvsAct05.31.22'!$AU$136,'BudgetvsAct05.31.22'!$BA$136,'BudgetvsAct05.31.22'!$BC$136,'BudgetvsAct05.31.22'!$BI$136,'BudgetvsAct05.31.22'!$BK$136,'BudgetvsAct05.31.22'!$BQ$136,'BudgetvsAct05.31.22'!$BS$136</definedName>
    <definedName name="QB_FORMULA_165" localSheetId="2" hidden="1">'BudgetvsAct05.31.22'!$BY$136,'BudgetvsAct05.31.22'!$CA$136,'BudgetvsAct05.31.22'!$CG$136,'BudgetvsAct05.31.22'!$CI$136,'BudgetvsAct05.31.22'!$CO$136,'BudgetvsAct05.31.22'!$CQ$136,'BudgetvsAct05.31.22'!$CS$136,'BudgetvsAct05.31.22'!$CU$136,'BudgetvsAct05.31.22'!$CW$136,'BudgetvsAct05.31.22'!$CY$136,'BudgetvsAct05.31.22'!$M$137,'BudgetvsAct05.31.22'!$O$137,'BudgetvsAct05.31.22'!$U$137,'BudgetvsAct05.31.22'!$W$137,'BudgetvsAct05.31.22'!$AC$137,'BudgetvsAct05.31.22'!$AE$137</definedName>
    <definedName name="QB_FORMULA_166" localSheetId="2" hidden="1">'BudgetvsAct05.31.22'!$AK$137,'BudgetvsAct05.31.22'!$AM$137,'BudgetvsAct05.31.22'!$AS$137,'BudgetvsAct05.31.22'!$AU$137,'BudgetvsAct05.31.22'!$BA$137,'BudgetvsAct05.31.22'!$BC$137,'BudgetvsAct05.31.22'!$CS$137,'BudgetvsAct05.31.22'!$CU$137,'BudgetvsAct05.31.22'!$CW$137,'BudgetvsAct05.31.22'!$CY$137,'BudgetvsAct05.31.22'!$M$138,'BudgetvsAct05.31.22'!$O$138,'BudgetvsAct05.31.22'!$U$138,'BudgetvsAct05.31.22'!$W$138,'BudgetvsAct05.31.22'!$AC$138,'BudgetvsAct05.31.22'!$AE$138</definedName>
    <definedName name="QB_FORMULA_167" localSheetId="2" hidden="1">'BudgetvsAct05.31.22'!$AK$138,'BudgetvsAct05.31.22'!$AM$138,'BudgetvsAct05.31.22'!$AS$138,'BudgetvsAct05.31.22'!$AU$138,'BudgetvsAct05.31.22'!$BA$138,'BudgetvsAct05.31.22'!$BC$138,'BudgetvsAct05.31.22'!$BI$138,'BudgetvsAct05.31.22'!$BK$138,'BudgetvsAct05.31.22'!$BQ$138,'BudgetvsAct05.31.22'!$BS$138,'BudgetvsAct05.31.22'!$BY$138,'BudgetvsAct05.31.22'!$CA$138,'BudgetvsAct05.31.22'!$CG$138,'BudgetvsAct05.31.22'!$CI$138,'BudgetvsAct05.31.22'!$CO$138,'BudgetvsAct05.31.22'!$CQ$138</definedName>
    <definedName name="QB_FORMULA_168" localSheetId="2" hidden="1">'BudgetvsAct05.31.22'!$CS$138,'BudgetvsAct05.31.22'!$CU$138,'BudgetvsAct05.31.22'!$CW$138,'BudgetvsAct05.31.22'!$CY$138,'BudgetvsAct05.31.22'!$CS$139,'BudgetvsAct05.31.22'!$I$140,'BudgetvsAct05.31.22'!$K$140,'BudgetvsAct05.31.22'!$M$140,'BudgetvsAct05.31.22'!$O$140,'BudgetvsAct05.31.22'!$Q$140,'BudgetvsAct05.31.22'!$S$140,'BudgetvsAct05.31.22'!$U$140,'BudgetvsAct05.31.22'!$W$140,'BudgetvsAct05.31.22'!$Y$140,'BudgetvsAct05.31.22'!$AA$140,'BudgetvsAct05.31.22'!$AC$140</definedName>
    <definedName name="QB_FORMULA_169" localSheetId="2" hidden="1">'BudgetvsAct05.31.22'!$AE$140,'BudgetvsAct05.31.22'!$AG$140,'BudgetvsAct05.31.22'!$AI$140,'BudgetvsAct05.31.22'!$AK$140,'BudgetvsAct05.31.22'!$AM$140,'BudgetvsAct05.31.22'!$AO$140,'BudgetvsAct05.31.22'!$AQ$140,'BudgetvsAct05.31.22'!$AS$140,'BudgetvsAct05.31.22'!$AU$140,'BudgetvsAct05.31.22'!$AW$140,'BudgetvsAct05.31.22'!$AY$140,'BudgetvsAct05.31.22'!$BA$140,'BudgetvsAct05.31.22'!$BC$140,'BudgetvsAct05.31.22'!$BE$140,'BudgetvsAct05.31.22'!$BG$140,'BudgetvsAct05.31.22'!$BI$140</definedName>
    <definedName name="QB_FORMULA_17" localSheetId="2" hidden="1">'BudgetvsAct05.31.22'!$O$23,'BudgetvsAct05.31.22'!$U$23,'BudgetvsAct05.31.22'!$W$23,'BudgetvsAct05.31.22'!$AC$23,'BudgetvsAct05.31.22'!$AE$23,'BudgetvsAct05.31.22'!$AK$23,'BudgetvsAct05.31.22'!$AM$23,'BudgetvsAct05.31.22'!$AS$23,'BudgetvsAct05.31.22'!$AU$23,'BudgetvsAct05.31.22'!$BA$23,'BudgetvsAct05.31.22'!$BC$23,'BudgetvsAct05.31.22'!$BI$23,'BudgetvsAct05.31.22'!$BK$23,'BudgetvsAct05.31.22'!$BQ$23,'BudgetvsAct05.31.22'!$BS$23,'BudgetvsAct05.31.22'!$BY$23</definedName>
    <definedName name="QB_FORMULA_170" localSheetId="2" hidden="1">'BudgetvsAct05.31.22'!$BK$140,'BudgetvsAct05.31.22'!$BM$140,'BudgetvsAct05.31.22'!$BO$140,'BudgetvsAct05.31.22'!$BQ$140,'BudgetvsAct05.31.22'!$BS$140,'BudgetvsAct05.31.22'!$BU$140,'BudgetvsAct05.31.22'!$BW$140,'BudgetvsAct05.31.22'!$BY$140,'BudgetvsAct05.31.22'!$CA$140,'BudgetvsAct05.31.22'!$CC$140,'BudgetvsAct05.31.22'!$CE$140,'BudgetvsAct05.31.22'!$CG$140,'BudgetvsAct05.31.22'!$CI$140,'BudgetvsAct05.31.22'!$CK$140,'BudgetvsAct05.31.22'!$CM$140,'BudgetvsAct05.31.22'!$CO$140</definedName>
    <definedName name="QB_FORMULA_171" localSheetId="2" hidden="1">'BudgetvsAct05.31.22'!$CQ$140,'BudgetvsAct05.31.22'!$CS$140,'BudgetvsAct05.31.22'!$CU$140,'BudgetvsAct05.31.22'!$CW$140,'BudgetvsAct05.31.22'!$CY$140,'BudgetvsAct05.31.22'!$CS$142,'BudgetvsAct05.31.22'!$CS$143,'BudgetvsAct05.31.22'!$CS$144,'BudgetvsAct05.31.22'!$M$145,'BudgetvsAct05.31.22'!$O$145,'BudgetvsAct05.31.22'!$U$145,'BudgetvsAct05.31.22'!$W$145,'BudgetvsAct05.31.22'!$AC$145,'BudgetvsAct05.31.22'!$AE$145,'BudgetvsAct05.31.22'!$AK$145,'BudgetvsAct05.31.22'!$AM$145</definedName>
    <definedName name="QB_FORMULA_172" localSheetId="2" hidden="1">'BudgetvsAct05.31.22'!$AS$145,'BudgetvsAct05.31.22'!$AU$145,'BudgetvsAct05.31.22'!$BA$145,'BudgetvsAct05.31.22'!$BC$145,'BudgetvsAct05.31.22'!$BI$145,'BudgetvsAct05.31.22'!$BK$145,'BudgetvsAct05.31.22'!$BQ$145,'BudgetvsAct05.31.22'!$BS$145,'BudgetvsAct05.31.22'!$BY$145,'BudgetvsAct05.31.22'!$CA$145,'BudgetvsAct05.31.22'!$CG$145,'BudgetvsAct05.31.22'!$CI$145,'BudgetvsAct05.31.22'!$CO$145,'BudgetvsAct05.31.22'!$CQ$145,'BudgetvsAct05.31.22'!$CS$145,'BudgetvsAct05.31.22'!$CU$145</definedName>
    <definedName name="QB_FORMULA_173" localSheetId="2" hidden="1">'BudgetvsAct05.31.22'!$CW$145,'BudgetvsAct05.31.22'!$CY$145,'BudgetvsAct05.31.22'!$M$146,'BudgetvsAct05.31.22'!$O$146,'BudgetvsAct05.31.22'!$U$146,'BudgetvsAct05.31.22'!$W$146,'BudgetvsAct05.31.22'!$AC$146,'BudgetvsAct05.31.22'!$AE$146,'BudgetvsAct05.31.22'!$AK$146,'BudgetvsAct05.31.22'!$AM$146,'BudgetvsAct05.31.22'!$AS$146,'BudgetvsAct05.31.22'!$AU$146,'BudgetvsAct05.31.22'!$BA$146,'BudgetvsAct05.31.22'!$BC$146,'BudgetvsAct05.31.22'!$BI$146,'BudgetvsAct05.31.22'!$BK$146</definedName>
    <definedName name="QB_FORMULA_174" localSheetId="2" hidden="1">'BudgetvsAct05.31.22'!$BQ$146,'BudgetvsAct05.31.22'!$BS$146,'BudgetvsAct05.31.22'!$BY$146,'BudgetvsAct05.31.22'!$CA$146,'BudgetvsAct05.31.22'!$CG$146,'BudgetvsAct05.31.22'!$CI$146,'BudgetvsAct05.31.22'!$CO$146,'BudgetvsAct05.31.22'!$CQ$146,'BudgetvsAct05.31.22'!$CS$146,'BudgetvsAct05.31.22'!$CU$146,'BudgetvsAct05.31.22'!$CW$146,'BudgetvsAct05.31.22'!$CY$146,'BudgetvsAct05.31.22'!$M$147,'BudgetvsAct05.31.22'!$O$147,'BudgetvsAct05.31.22'!$U$147,'BudgetvsAct05.31.22'!$W$147</definedName>
    <definedName name="QB_FORMULA_175" localSheetId="2" hidden="1">'BudgetvsAct05.31.22'!$AC$147,'BudgetvsAct05.31.22'!$AE$147,'BudgetvsAct05.31.22'!$AK$147,'BudgetvsAct05.31.22'!$AM$147,'BudgetvsAct05.31.22'!$AS$147,'BudgetvsAct05.31.22'!$AU$147,'BudgetvsAct05.31.22'!$BA$147,'BudgetvsAct05.31.22'!$BC$147,'BudgetvsAct05.31.22'!$BI$147,'BudgetvsAct05.31.22'!$BK$147,'BudgetvsAct05.31.22'!$BQ$147,'BudgetvsAct05.31.22'!$BS$147,'BudgetvsAct05.31.22'!$BY$147,'BudgetvsAct05.31.22'!$CA$147,'BudgetvsAct05.31.22'!$CG$147,'BudgetvsAct05.31.22'!$CI$147</definedName>
    <definedName name="QB_FORMULA_176" localSheetId="2" hidden="1">'BudgetvsAct05.31.22'!$CO$147,'BudgetvsAct05.31.22'!$CQ$147,'BudgetvsAct05.31.22'!$CS$147,'BudgetvsAct05.31.22'!$CU$147,'BudgetvsAct05.31.22'!$CW$147,'BudgetvsAct05.31.22'!$CY$147,'BudgetvsAct05.31.22'!$M$148,'BudgetvsAct05.31.22'!$O$148,'BudgetvsAct05.31.22'!$U$148,'BudgetvsAct05.31.22'!$W$148,'BudgetvsAct05.31.22'!$AC$148,'BudgetvsAct05.31.22'!$AE$148,'BudgetvsAct05.31.22'!$AK$148,'BudgetvsAct05.31.22'!$AM$148,'BudgetvsAct05.31.22'!$AS$148,'BudgetvsAct05.31.22'!$AU$148</definedName>
    <definedName name="QB_FORMULA_177" localSheetId="2" hidden="1">'BudgetvsAct05.31.22'!$BA$148,'BudgetvsAct05.31.22'!$BC$148,'BudgetvsAct05.31.22'!$BI$148,'BudgetvsAct05.31.22'!$BK$148,'BudgetvsAct05.31.22'!$BQ$148,'BudgetvsAct05.31.22'!$BS$148,'BudgetvsAct05.31.22'!$BY$148,'BudgetvsAct05.31.22'!$CA$148,'BudgetvsAct05.31.22'!$CG$148,'BudgetvsAct05.31.22'!$CI$148,'BudgetvsAct05.31.22'!$CO$148,'BudgetvsAct05.31.22'!$CQ$148,'BudgetvsAct05.31.22'!$CS$148,'BudgetvsAct05.31.22'!$CU$148,'BudgetvsAct05.31.22'!$CW$148,'BudgetvsAct05.31.22'!$CY$148</definedName>
    <definedName name="QB_FORMULA_178" localSheetId="2" hidden="1">'BudgetvsAct05.31.22'!$M$149,'BudgetvsAct05.31.22'!$O$149,'BudgetvsAct05.31.22'!$U$149,'BudgetvsAct05.31.22'!$W$149,'BudgetvsAct05.31.22'!$AC$149,'BudgetvsAct05.31.22'!$AE$149,'BudgetvsAct05.31.22'!$AK$149,'BudgetvsAct05.31.22'!$AM$149,'BudgetvsAct05.31.22'!$AS$149,'BudgetvsAct05.31.22'!$AU$149,'BudgetvsAct05.31.22'!$BA$149,'BudgetvsAct05.31.22'!$BC$149,'BudgetvsAct05.31.22'!$CS$149,'BudgetvsAct05.31.22'!$CU$149,'BudgetvsAct05.31.22'!$CW$149,'BudgetvsAct05.31.22'!$CY$149</definedName>
    <definedName name="QB_FORMULA_179" localSheetId="2" hidden="1">'BudgetvsAct05.31.22'!$M$150,'BudgetvsAct05.31.22'!$O$150,'BudgetvsAct05.31.22'!$U$150,'BudgetvsAct05.31.22'!$W$150,'BudgetvsAct05.31.22'!$AC$150,'BudgetvsAct05.31.22'!$AE$150,'BudgetvsAct05.31.22'!$AK$150,'BudgetvsAct05.31.22'!$AM$150,'BudgetvsAct05.31.22'!$AS$150,'BudgetvsAct05.31.22'!$AU$150,'BudgetvsAct05.31.22'!$BA$150,'BudgetvsAct05.31.22'!$BC$150,'BudgetvsAct05.31.22'!$CS$150,'BudgetvsAct05.31.22'!$CU$150,'BudgetvsAct05.31.22'!$CW$150,'BudgetvsAct05.31.22'!$CY$150</definedName>
    <definedName name="QB_FORMULA_18" localSheetId="2" hidden="1">'BudgetvsAct05.31.22'!$CA$23,'BudgetvsAct05.31.22'!$CG$23,'BudgetvsAct05.31.22'!$CI$23,'BudgetvsAct05.31.22'!$CO$23,'BudgetvsAct05.31.22'!$CQ$23,'BudgetvsAct05.31.22'!$CS$23,'BudgetvsAct05.31.22'!$CU$23,'BudgetvsAct05.31.22'!$CW$23,'BudgetvsAct05.31.22'!$CY$23,'BudgetvsAct05.31.22'!$CS$24,'BudgetvsAct05.31.22'!$I$25,'BudgetvsAct05.31.22'!$K$25,'BudgetvsAct05.31.22'!$M$25,'BudgetvsAct05.31.22'!$O$25,'BudgetvsAct05.31.22'!$Q$25,'BudgetvsAct05.31.22'!$S$25</definedName>
    <definedName name="QB_FORMULA_180" localSheetId="2" hidden="1">'BudgetvsAct05.31.22'!$M$151,'BudgetvsAct05.31.22'!$O$151,'BudgetvsAct05.31.22'!$U$151,'BudgetvsAct05.31.22'!$W$151,'BudgetvsAct05.31.22'!$AC$151,'BudgetvsAct05.31.22'!$AE$151,'BudgetvsAct05.31.22'!$AK$151,'BudgetvsAct05.31.22'!$AM$151,'BudgetvsAct05.31.22'!$AS$151,'BudgetvsAct05.31.22'!$AU$151,'BudgetvsAct05.31.22'!$BA$151,'BudgetvsAct05.31.22'!$BC$151,'BudgetvsAct05.31.22'!$BI$151,'BudgetvsAct05.31.22'!$BK$151,'BudgetvsAct05.31.22'!$BQ$151,'BudgetvsAct05.31.22'!$BS$151</definedName>
    <definedName name="QB_FORMULA_181" localSheetId="2" hidden="1">'BudgetvsAct05.31.22'!$BY$151,'BudgetvsAct05.31.22'!$CA$151,'BudgetvsAct05.31.22'!$CG$151,'BudgetvsAct05.31.22'!$CI$151,'BudgetvsAct05.31.22'!$CO$151,'BudgetvsAct05.31.22'!$CQ$151,'BudgetvsAct05.31.22'!$CS$151,'BudgetvsAct05.31.22'!$CU$151,'BudgetvsAct05.31.22'!$CW$151,'BudgetvsAct05.31.22'!$CY$151,'BudgetvsAct05.31.22'!$M$152,'BudgetvsAct05.31.22'!$O$152,'BudgetvsAct05.31.22'!$U$152,'BudgetvsAct05.31.22'!$W$152,'BudgetvsAct05.31.22'!$AC$152,'BudgetvsAct05.31.22'!$AE$152</definedName>
    <definedName name="QB_FORMULA_182" localSheetId="2" hidden="1">'BudgetvsAct05.31.22'!$AK$152,'BudgetvsAct05.31.22'!$AM$152,'BudgetvsAct05.31.22'!$AS$152,'BudgetvsAct05.31.22'!$AU$152,'BudgetvsAct05.31.22'!$BA$152,'BudgetvsAct05.31.22'!$BC$152,'BudgetvsAct05.31.22'!$BI$152,'BudgetvsAct05.31.22'!$BK$152,'BudgetvsAct05.31.22'!$BQ$152,'BudgetvsAct05.31.22'!$BS$152,'BudgetvsAct05.31.22'!$BY$152,'BudgetvsAct05.31.22'!$CA$152,'BudgetvsAct05.31.22'!$CG$152,'BudgetvsAct05.31.22'!$CI$152,'BudgetvsAct05.31.22'!$CO$152,'BudgetvsAct05.31.22'!$CQ$152</definedName>
    <definedName name="QB_FORMULA_183" localSheetId="2" hidden="1">'BudgetvsAct05.31.22'!$CS$152,'BudgetvsAct05.31.22'!$CU$152,'BudgetvsAct05.31.22'!$CW$152,'BudgetvsAct05.31.22'!$CY$152,'BudgetvsAct05.31.22'!$I$153,'BudgetvsAct05.31.22'!$K$153,'BudgetvsAct05.31.22'!$M$153,'BudgetvsAct05.31.22'!$O$153,'BudgetvsAct05.31.22'!$Q$153,'BudgetvsAct05.31.22'!$S$153,'BudgetvsAct05.31.22'!$U$153,'BudgetvsAct05.31.22'!$W$153,'BudgetvsAct05.31.22'!$Y$153,'BudgetvsAct05.31.22'!$AA$153,'BudgetvsAct05.31.22'!$AC$153,'BudgetvsAct05.31.22'!$AE$153</definedName>
    <definedName name="QB_FORMULA_184" localSheetId="2" hidden="1">'BudgetvsAct05.31.22'!$AG$153,'BudgetvsAct05.31.22'!$AI$153,'BudgetvsAct05.31.22'!$AK$153,'BudgetvsAct05.31.22'!$AM$153,'BudgetvsAct05.31.22'!$AO$153,'BudgetvsAct05.31.22'!$AQ$153,'BudgetvsAct05.31.22'!$AS$153,'BudgetvsAct05.31.22'!$AU$153,'BudgetvsAct05.31.22'!$AW$153,'BudgetvsAct05.31.22'!$AY$153,'BudgetvsAct05.31.22'!$BA$153,'BudgetvsAct05.31.22'!$BC$153,'BudgetvsAct05.31.22'!$BE$153,'BudgetvsAct05.31.22'!$BG$153,'BudgetvsAct05.31.22'!$BI$153,'BudgetvsAct05.31.22'!$BK$153</definedName>
    <definedName name="QB_FORMULA_185" localSheetId="2" hidden="1">'BudgetvsAct05.31.22'!$BM$153,'BudgetvsAct05.31.22'!$BO$153,'BudgetvsAct05.31.22'!$BQ$153,'BudgetvsAct05.31.22'!$BS$153,'BudgetvsAct05.31.22'!$BU$153,'BudgetvsAct05.31.22'!$BW$153,'BudgetvsAct05.31.22'!$BY$153,'BudgetvsAct05.31.22'!$CA$153,'BudgetvsAct05.31.22'!$CC$153,'BudgetvsAct05.31.22'!$CE$153,'BudgetvsAct05.31.22'!$CG$153,'BudgetvsAct05.31.22'!$CI$153,'BudgetvsAct05.31.22'!$CK$153,'BudgetvsAct05.31.22'!$CM$153,'BudgetvsAct05.31.22'!$CO$153,'BudgetvsAct05.31.22'!$CQ$153</definedName>
    <definedName name="QB_FORMULA_186" localSheetId="2" hidden="1">'BudgetvsAct05.31.22'!$CS$153,'BudgetvsAct05.31.22'!$CU$153,'BudgetvsAct05.31.22'!$CW$153,'BudgetvsAct05.31.22'!$CY$153,'BudgetvsAct05.31.22'!$M$154,'BudgetvsAct05.31.22'!$O$154,'BudgetvsAct05.31.22'!$U$154,'BudgetvsAct05.31.22'!$W$154,'BudgetvsAct05.31.22'!$AC$154,'BudgetvsAct05.31.22'!$AE$154,'BudgetvsAct05.31.22'!$AK$154,'BudgetvsAct05.31.22'!$AM$154,'BudgetvsAct05.31.22'!$AS$154,'BudgetvsAct05.31.22'!$AU$154,'BudgetvsAct05.31.22'!$BA$154,'BudgetvsAct05.31.22'!$BC$154</definedName>
    <definedName name="QB_FORMULA_187" localSheetId="2" hidden="1">'BudgetvsAct05.31.22'!$BI$154,'BudgetvsAct05.31.22'!$BK$154,'BudgetvsAct05.31.22'!$BQ$154,'BudgetvsAct05.31.22'!$BS$154,'BudgetvsAct05.31.22'!$BY$154,'BudgetvsAct05.31.22'!$CA$154,'BudgetvsAct05.31.22'!$CG$154,'BudgetvsAct05.31.22'!$CI$154,'BudgetvsAct05.31.22'!$CO$154,'BudgetvsAct05.31.22'!$CQ$154,'BudgetvsAct05.31.22'!$CS$154,'BudgetvsAct05.31.22'!$CU$154,'BudgetvsAct05.31.22'!$CW$154,'BudgetvsAct05.31.22'!$CY$154,'BudgetvsAct05.31.22'!$CS$156,'BudgetvsAct05.31.22'!$M$157</definedName>
    <definedName name="QB_FORMULA_188" localSheetId="2" hidden="1">'BudgetvsAct05.31.22'!$O$157,'BudgetvsAct05.31.22'!$U$157,'BudgetvsAct05.31.22'!$W$157,'BudgetvsAct05.31.22'!$AC$157,'BudgetvsAct05.31.22'!$AE$157,'BudgetvsAct05.31.22'!$AK$157,'BudgetvsAct05.31.22'!$AM$157,'BudgetvsAct05.31.22'!$AS$157,'BudgetvsAct05.31.22'!$AU$157,'BudgetvsAct05.31.22'!$BA$157,'BudgetvsAct05.31.22'!$BC$157,'BudgetvsAct05.31.22'!$BI$157,'BudgetvsAct05.31.22'!$BK$157,'BudgetvsAct05.31.22'!$BQ$157,'BudgetvsAct05.31.22'!$BS$157,'BudgetvsAct05.31.22'!$BY$157</definedName>
    <definedName name="QB_FORMULA_189" localSheetId="2" hidden="1">'BudgetvsAct05.31.22'!$CA$157,'BudgetvsAct05.31.22'!$CG$157,'BudgetvsAct05.31.22'!$CI$157,'BudgetvsAct05.31.22'!$CO$157,'BudgetvsAct05.31.22'!$CQ$157,'BudgetvsAct05.31.22'!$CS$157,'BudgetvsAct05.31.22'!$CU$157,'BudgetvsAct05.31.22'!$CW$157,'BudgetvsAct05.31.22'!$CY$157,'BudgetvsAct05.31.22'!$M$158,'BudgetvsAct05.31.22'!$O$158,'BudgetvsAct05.31.22'!$U$158,'BudgetvsAct05.31.22'!$W$158,'BudgetvsAct05.31.22'!$AC$158,'BudgetvsAct05.31.22'!$AE$158,'BudgetvsAct05.31.22'!$AK$158</definedName>
    <definedName name="QB_FORMULA_19" localSheetId="2" hidden="1">'BudgetvsAct05.31.22'!$U$25,'BudgetvsAct05.31.22'!$W$25,'BudgetvsAct05.31.22'!$Y$25,'BudgetvsAct05.31.22'!$AA$25,'BudgetvsAct05.31.22'!$AC$25,'BudgetvsAct05.31.22'!$AE$25,'BudgetvsAct05.31.22'!$AG$25,'BudgetvsAct05.31.22'!$AI$25,'BudgetvsAct05.31.22'!$AK$25,'BudgetvsAct05.31.22'!$AM$25,'BudgetvsAct05.31.22'!$AO$25,'BudgetvsAct05.31.22'!$AQ$25,'BudgetvsAct05.31.22'!$AS$25,'BudgetvsAct05.31.22'!$AU$25,'BudgetvsAct05.31.22'!$AW$25,'BudgetvsAct05.31.22'!$AY$25</definedName>
    <definedName name="QB_FORMULA_190" localSheetId="2" hidden="1">'BudgetvsAct05.31.22'!$AM$158,'BudgetvsAct05.31.22'!$AS$158,'BudgetvsAct05.31.22'!$AU$158,'BudgetvsAct05.31.22'!$BA$158,'BudgetvsAct05.31.22'!$BC$158,'BudgetvsAct05.31.22'!$BI$158,'BudgetvsAct05.31.22'!$BK$158,'BudgetvsAct05.31.22'!$BQ$158,'BudgetvsAct05.31.22'!$BS$158,'BudgetvsAct05.31.22'!$BY$158,'BudgetvsAct05.31.22'!$CA$158,'BudgetvsAct05.31.22'!$CG$158,'BudgetvsAct05.31.22'!$CI$158,'BudgetvsAct05.31.22'!$CO$158,'BudgetvsAct05.31.22'!$CQ$158,'BudgetvsAct05.31.22'!$CS$158</definedName>
    <definedName name="QB_FORMULA_191" localSheetId="2" hidden="1">'BudgetvsAct05.31.22'!$CU$158,'BudgetvsAct05.31.22'!$CW$158,'BudgetvsAct05.31.22'!$CY$158,'BudgetvsAct05.31.22'!$M$159,'BudgetvsAct05.31.22'!$O$159,'BudgetvsAct05.31.22'!$U$159,'BudgetvsAct05.31.22'!$W$159,'BudgetvsAct05.31.22'!$AC$159,'BudgetvsAct05.31.22'!$AE$159,'BudgetvsAct05.31.22'!$AK$159,'BudgetvsAct05.31.22'!$AM$159,'BudgetvsAct05.31.22'!$AS$159,'BudgetvsAct05.31.22'!$AU$159,'BudgetvsAct05.31.22'!$BA$159,'BudgetvsAct05.31.22'!$BC$159,'BudgetvsAct05.31.22'!$BI$159</definedName>
    <definedName name="QB_FORMULA_192" localSheetId="2" hidden="1">'BudgetvsAct05.31.22'!$BK$159,'BudgetvsAct05.31.22'!$BQ$159,'BudgetvsAct05.31.22'!$BS$159,'BudgetvsAct05.31.22'!$BY$159,'BudgetvsAct05.31.22'!$CA$159,'BudgetvsAct05.31.22'!$CG$159,'BudgetvsAct05.31.22'!$CI$159,'BudgetvsAct05.31.22'!$CO$159,'BudgetvsAct05.31.22'!$CQ$159,'BudgetvsAct05.31.22'!$CS$159,'BudgetvsAct05.31.22'!$CU$159,'BudgetvsAct05.31.22'!$CW$159,'BudgetvsAct05.31.22'!$CY$159,'BudgetvsAct05.31.22'!$M$160,'BudgetvsAct05.31.22'!$O$160,'BudgetvsAct05.31.22'!$U$160</definedName>
    <definedName name="QB_FORMULA_193" localSheetId="2" hidden="1">'BudgetvsAct05.31.22'!$W$160,'BudgetvsAct05.31.22'!$AC$160,'BudgetvsAct05.31.22'!$AE$160,'BudgetvsAct05.31.22'!$AK$160,'BudgetvsAct05.31.22'!$AM$160,'BudgetvsAct05.31.22'!$AS$160,'BudgetvsAct05.31.22'!$AU$160,'BudgetvsAct05.31.22'!$BA$160,'BudgetvsAct05.31.22'!$BC$160,'BudgetvsAct05.31.22'!$BI$160,'BudgetvsAct05.31.22'!$BK$160,'BudgetvsAct05.31.22'!$BQ$160,'BudgetvsAct05.31.22'!$BS$160,'BudgetvsAct05.31.22'!$BY$160,'BudgetvsAct05.31.22'!$CA$160,'BudgetvsAct05.31.22'!$CG$160</definedName>
    <definedName name="QB_FORMULA_194" localSheetId="2" hidden="1">'BudgetvsAct05.31.22'!$CI$160,'BudgetvsAct05.31.22'!$CO$160,'BudgetvsAct05.31.22'!$CQ$160,'BudgetvsAct05.31.22'!$CS$160,'BudgetvsAct05.31.22'!$CU$160,'BudgetvsAct05.31.22'!$CW$160,'BudgetvsAct05.31.22'!$CY$160,'BudgetvsAct05.31.22'!$M$161,'BudgetvsAct05.31.22'!$O$161,'BudgetvsAct05.31.22'!$U$161,'BudgetvsAct05.31.22'!$W$161,'BudgetvsAct05.31.22'!$AC$161,'BudgetvsAct05.31.22'!$AE$161,'BudgetvsAct05.31.22'!$AK$161,'BudgetvsAct05.31.22'!$AM$161,'BudgetvsAct05.31.22'!$AS$161</definedName>
    <definedName name="QB_FORMULA_195" localSheetId="2" hidden="1">'BudgetvsAct05.31.22'!$AU$161,'BudgetvsAct05.31.22'!$BA$161,'BudgetvsAct05.31.22'!$BC$161,'BudgetvsAct05.31.22'!$BI$161,'BudgetvsAct05.31.22'!$BK$161,'BudgetvsAct05.31.22'!$BQ$161,'BudgetvsAct05.31.22'!$BS$161,'BudgetvsAct05.31.22'!$BY$161,'BudgetvsAct05.31.22'!$CA$161,'BudgetvsAct05.31.22'!$CG$161,'BudgetvsAct05.31.22'!$CI$161,'BudgetvsAct05.31.22'!$CO$161,'BudgetvsAct05.31.22'!$CQ$161,'BudgetvsAct05.31.22'!$CS$161,'BudgetvsAct05.31.22'!$CU$161,'BudgetvsAct05.31.22'!$CW$161</definedName>
    <definedName name="QB_FORMULA_196" localSheetId="2" hidden="1">'BudgetvsAct05.31.22'!$CY$161,'BudgetvsAct05.31.22'!$M$162,'BudgetvsAct05.31.22'!$O$162,'BudgetvsAct05.31.22'!$U$162,'BudgetvsAct05.31.22'!$W$162,'BudgetvsAct05.31.22'!$AC$162,'BudgetvsAct05.31.22'!$AE$162,'BudgetvsAct05.31.22'!$AK$162,'BudgetvsAct05.31.22'!$AM$162,'BudgetvsAct05.31.22'!$AS$162,'BudgetvsAct05.31.22'!$AU$162,'BudgetvsAct05.31.22'!$BA$162,'BudgetvsAct05.31.22'!$BC$162,'BudgetvsAct05.31.22'!$BI$162,'BudgetvsAct05.31.22'!$BK$162,'BudgetvsAct05.31.22'!$BQ$162</definedName>
    <definedName name="QB_FORMULA_197" localSheetId="2" hidden="1">'BudgetvsAct05.31.22'!$BS$162,'BudgetvsAct05.31.22'!$BY$162,'BudgetvsAct05.31.22'!$CA$162,'BudgetvsAct05.31.22'!$CG$162,'BudgetvsAct05.31.22'!$CI$162,'BudgetvsAct05.31.22'!$CO$162,'BudgetvsAct05.31.22'!$CQ$162,'BudgetvsAct05.31.22'!$CS$162,'BudgetvsAct05.31.22'!$CU$162,'BudgetvsAct05.31.22'!$CW$162,'BudgetvsAct05.31.22'!$CY$162,'BudgetvsAct05.31.22'!$M$163,'BudgetvsAct05.31.22'!$O$163,'BudgetvsAct05.31.22'!$U$163,'BudgetvsAct05.31.22'!$W$163,'BudgetvsAct05.31.22'!$AC$163</definedName>
    <definedName name="QB_FORMULA_198" localSheetId="2" hidden="1">'BudgetvsAct05.31.22'!$AE$163,'BudgetvsAct05.31.22'!$AK$163,'BudgetvsAct05.31.22'!$AM$163,'BudgetvsAct05.31.22'!$AS$163,'BudgetvsAct05.31.22'!$AU$163,'BudgetvsAct05.31.22'!$BA$163,'BudgetvsAct05.31.22'!$BC$163,'BudgetvsAct05.31.22'!$CS$163,'BudgetvsAct05.31.22'!$CU$163,'BudgetvsAct05.31.22'!$CW$163,'BudgetvsAct05.31.22'!$CY$163,'BudgetvsAct05.31.22'!$I$164,'BudgetvsAct05.31.22'!$K$164,'BudgetvsAct05.31.22'!$M$164,'BudgetvsAct05.31.22'!$O$164,'BudgetvsAct05.31.22'!$Q$164</definedName>
    <definedName name="QB_FORMULA_199" localSheetId="2" hidden="1">'BudgetvsAct05.31.22'!$S$164,'BudgetvsAct05.31.22'!$U$164,'BudgetvsAct05.31.22'!$W$164,'BudgetvsAct05.31.22'!$Y$164,'BudgetvsAct05.31.22'!$AA$164,'BudgetvsAct05.31.22'!$AC$164,'BudgetvsAct05.31.22'!$AE$164,'BudgetvsAct05.31.22'!$AG$164,'BudgetvsAct05.31.22'!$AI$164,'BudgetvsAct05.31.22'!$AK$164,'BudgetvsAct05.31.22'!$AM$164,'BudgetvsAct05.31.22'!$AO$164,'BudgetvsAct05.31.22'!$AQ$164,'BudgetvsAct05.31.22'!$AS$164,'BudgetvsAct05.31.22'!$AU$164,'BudgetvsAct05.31.22'!$AW$164</definedName>
    <definedName name="QB_FORMULA_2" localSheetId="0" hidden="1">'AR Aging 05.31.22'!$J$21,'AR Aging 05.31.22'!$L$21,'AR Aging 05.31.22'!$N$21,'AR Aging 05.31.22'!$N$22,'AR Aging 05.31.22'!$N$23,'AR Aging 05.31.22'!$N$24,'AR Aging 05.31.22'!$N$26,'AR Aging 05.31.22'!$D$27,'AR Aging 05.31.22'!$F$27,'AR Aging 05.31.22'!$H$27,'AR Aging 05.31.22'!$J$27,'AR Aging 05.31.22'!$L$27,'AR Aging 05.31.22'!$N$27,'AR Aging 05.31.22'!$N$28,'AR Aging 05.31.22'!$D$29,'AR Aging 05.31.22'!$F$29</definedName>
    <definedName name="QB_FORMULA_2" localSheetId="1" hidden="1">'BalanceSheetPrevYr05.31.22'!$K$21,'BalanceSheetPrevYr05.31.22'!$M$21,'BalanceSheetPrevYr05.31.22'!$G$22,'BalanceSheetPrevYr05.31.22'!$I$22,'BalanceSheetPrevYr05.31.22'!$K$22,'BalanceSheetPrevYr05.31.22'!$M$22,'BalanceSheetPrevYr05.31.22'!$K$24,'BalanceSheetPrevYr05.31.22'!$M$24,'BalanceSheetPrevYr05.31.22'!$K$26,'BalanceSheetPrevYr05.31.22'!$M$26,'BalanceSheetPrevYr05.31.22'!$K$27,'BalanceSheetPrevYr05.31.22'!$M$27,'BalanceSheetPrevYr05.31.22'!$K$28,'BalanceSheetPrevYr05.31.22'!$M$28,'BalanceSheetPrevYr05.31.22'!$K$29,'BalanceSheetPrevYr05.31.22'!$M$29</definedName>
    <definedName name="QB_FORMULA_2" localSheetId="2" hidden="1">'BudgetvsAct05.31.22'!$W$12,'BudgetvsAct05.31.22'!$AC$12,'BudgetvsAct05.31.22'!$AE$12,'BudgetvsAct05.31.22'!$AK$12,'BudgetvsAct05.31.22'!$AM$12,'BudgetvsAct05.31.22'!$AS$12,'BudgetvsAct05.31.22'!$AU$12,'BudgetvsAct05.31.22'!$BA$12,'BudgetvsAct05.31.22'!$BC$12,'BudgetvsAct05.31.22'!$CS$12,'BudgetvsAct05.31.22'!$CU$12,'BudgetvsAct05.31.22'!$CW$12,'BudgetvsAct05.31.22'!$CY$12,'BudgetvsAct05.31.22'!$M$13,'BudgetvsAct05.31.22'!$O$13,'BudgetvsAct05.31.22'!$U$13</definedName>
    <definedName name="QB_FORMULA_20" localSheetId="2" hidden="1">'BudgetvsAct05.31.22'!$BA$25,'BudgetvsAct05.31.22'!$BC$25,'BudgetvsAct05.31.22'!$BE$25,'BudgetvsAct05.31.22'!$BG$25,'BudgetvsAct05.31.22'!$BI$25,'BudgetvsAct05.31.22'!$BK$25,'BudgetvsAct05.31.22'!$BM$25,'BudgetvsAct05.31.22'!$BO$25,'BudgetvsAct05.31.22'!$BQ$25,'BudgetvsAct05.31.22'!$BS$25,'BudgetvsAct05.31.22'!$BU$25,'BudgetvsAct05.31.22'!$BW$25,'BudgetvsAct05.31.22'!$BY$25,'BudgetvsAct05.31.22'!$CA$25,'BudgetvsAct05.31.22'!$CC$25,'BudgetvsAct05.31.22'!$CE$25</definedName>
    <definedName name="QB_FORMULA_200" localSheetId="2" hidden="1">'BudgetvsAct05.31.22'!$AY$164,'BudgetvsAct05.31.22'!$BA$164,'BudgetvsAct05.31.22'!$BC$164,'BudgetvsAct05.31.22'!$BE$164,'BudgetvsAct05.31.22'!$BG$164,'BudgetvsAct05.31.22'!$BI$164,'BudgetvsAct05.31.22'!$BK$164,'BudgetvsAct05.31.22'!$BM$164,'BudgetvsAct05.31.22'!$BO$164,'BudgetvsAct05.31.22'!$BQ$164,'BudgetvsAct05.31.22'!$BS$164,'BudgetvsAct05.31.22'!$BU$164,'BudgetvsAct05.31.22'!$BW$164,'BudgetvsAct05.31.22'!$BY$164,'BudgetvsAct05.31.22'!$CA$164,'BudgetvsAct05.31.22'!$CC$164</definedName>
    <definedName name="QB_FORMULA_201" localSheetId="2" hidden="1">'BudgetvsAct05.31.22'!$CE$164,'BudgetvsAct05.31.22'!$CG$164,'BudgetvsAct05.31.22'!$CI$164,'BudgetvsAct05.31.22'!$CK$164,'BudgetvsAct05.31.22'!$CM$164,'BudgetvsAct05.31.22'!$CO$164,'BudgetvsAct05.31.22'!$CQ$164,'BudgetvsAct05.31.22'!$CS$164,'BudgetvsAct05.31.22'!$CU$164,'BudgetvsAct05.31.22'!$CW$164,'BudgetvsAct05.31.22'!$CY$164,'BudgetvsAct05.31.22'!$M$166,'BudgetvsAct05.31.22'!$O$166,'BudgetvsAct05.31.22'!$U$166,'BudgetvsAct05.31.22'!$W$166,'BudgetvsAct05.31.22'!$AC$166</definedName>
    <definedName name="QB_FORMULA_202" localSheetId="2" hidden="1">'BudgetvsAct05.31.22'!$AE$166,'BudgetvsAct05.31.22'!$AK$166,'BudgetvsAct05.31.22'!$AM$166,'BudgetvsAct05.31.22'!$AS$166,'BudgetvsAct05.31.22'!$AU$166,'BudgetvsAct05.31.22'!$BA$166,'BudgetvsAct05.31.22'!$BC$166,'BudgetvsAct05.31.22'!$CS$166,'BudgetvsAct05.31.22'!$CU$166,'BudgetvsAct05.31.22'!$CW$166,'BudgetvsAct05.31.22'!$CY$166,'BudgetvsAct05.31.22'!$M$167,'BudgetvsAct05.31.22'!$O$167,'BudgetvsAct05.31.22'!$U$167,'BudgetvsAct05.31.22'!$W$167,'BudgetvsAct05.31.22'!$AC$167</definedName>
    <definedName name="QB_FORMULA_203" localSheetId="2" hidden="1">'BudgetvsAct05.31.22'!$AE$167,'BudgetvsAct05.31.22'!$AK$167,'BudgetvsAct05.31.22'!$AM$167,'BudgetvsAct05.31.22'!$AS$167,'BudgetvsAct05.31.22'!$AU$167,'BudgetvsAct05.31.22'!$BA$167,'BudgetvsAct05.31.22'!$BC$167,'BudgetvsAct05.31.22'!$CS$167,'BudgetvsAct05.31.22'!$CU$167,'BudgetvsAct05.31.22'!$CW$167,'BudgetvsAct05.31.22'!$CY$167,'BudgetvsAct05.31.22'!$M$168,'BudgetvsAct05.31.22'!$O$168,'BudgetvsAct05.31.22'!$U$168,'BudgetvsAct05.31.22'!$W$168,'BudgetvsAct05.31.22'!$AC$168</definedName>
    <definedName name="QB_FORMULA_204" localSheetId="2" hidden="1">'BudgetvsAct05.31.22'!$AE$168,'BudgetvsAct05.31.22'!$AK$168,'BudgetvsAct05.31.22'!$AM$168,'BudgetvsAct05.31.22'!$AS$168,'BudgetvsAct05.31.22'!$AU$168,'BudgetvsAct05.31.22'!$BA$168,'BudgetvsAct05.31.22'!$BC$168,'BudgetvsAct05.31.22'!$BI$168,'BudgetvsAct05.31.22'!$BK$168,'BudgetvsAct05.31.22'!$BQ$168,'BudgetvsAct05.31.22'!$BS$168,'BudgetvsAct05.31.22'!$BY$168,'BudgetvsAct05.31.22'!$CA$168,'BudgetvsAct05.31.22'!$CG$168,'BudgetvsAct05.31.22'!$CI$168,'BudgetvsAct05.31.22'!$CO$168</definedName>
    <definedName name="QB_FORMULA_205" localSheetId="2" hidden="1">'BudgetvsAct05.31.22'!$CQ$168,'BudgetvsAct05.31.22'!$CS$168,'BudgetvsAct05.31.22'!$CU$168,'BudgetvsAct05.31.22'!$CW$168,'BudgetvsAct05.31.22'!$CY$168,'BudgetvsAct05.31.22'!$I$169,'BudgetvsAct05.31.22'!$K$169,'BudgetvsAct05.31.22'!$M$169,'BudgetvsAct05.31.22'!$O$169,'BudgetvsAct05.31.22'!$Q$169,'BudgetvsAct05.31.22'!$S$169,'BudgetvsAct05.31.22'!$U$169,'BudgetvsAct05.31.22'!$W$169,'BudgetvsAct05.31.22'!$Y$169,'BudgetvsAct05.31.22'!$AA$169,'BudgetvsAct05.31.22'!$AC$169</definedName>
    <definedName name="QB_FORMULA_206" localSheetId="2" hidden="1">'BudgetvsAct05.31.22'!$AE$169,'BudgetvsAct05.31.22'!$AG$169,'BudgetvsAct05.31.22'!$AI$169,'BudgetvsAct05.31.22'!$AK$169,'BudgetvsAct05.31.22'!$AM$169,'BudgetvsAct05.31.22'!$AO$169,'BudgetvsAct05.31.22'!$AQ$169,'BudgetvsAct05.31.22'!$AS$169,'BudgetvsAct05.31.22'!$AU$169,'BudgetvsAct05.31.22'!$AW$169,'BudgetvsAct05.31.22'!$AY$169,'BudgetvsAct05.31.22'!$BA$169,'BudgetvsAct05.31.22'!$BC$169,'BudgetvsAct05.31.22'!$BE$169,'BudgetvsAct05.31.22'!$BG$169,'BudgetvsAct05.31.22'!$BI$169</definedName>
    <definedName name="QB_FORMULA_207" localSheetId="2" hidden="1">'BudgetvsAct05.31.22'!$BK$169,'BudgetvsAct05.31.22'!$BM$169,'BudgetvsAct05.31.22'!$BO$169,'BudgetvsAct05.31.22'!$BQ$169,'BudgetvsAct05.31.22'!$BS$169,'BudgetvsAct05.31.22'!$BU$169,'BudgetvsAct05.31.22'!$BW$169,'BudgetvsAct05.31.22'!$BY$169,'BudgetvsAct05.31.22'!$CA$169,'BudgetvsAct05.31.22'!$CC$169,'BudgetvsAct05.31.22'!$CE$169,'BudgetvsAct05.31.22'!$CG$169,'BudgetvsAct05.31.22'!$CI$169,'BudgetvsAct05.31.22'!$CK$169,'BudgetvsAct05.31.22'!$CM$169,'BudgetvsAct05.31.22'!$CO$169</definedName>
    <definedName name="QB_FORMULA_208" localSheetId="2" hidden="1">'BudgetvsAct05.31.22'!$CQ$169,'BudgetvsAct05.31.22'!$CS$169,'BudgetvsAct05.31.22'!$CU$169,'BudgetvsAct05.31.22'!$CW$169,'BudgetvsAct05.31.22'!$CY$169,'BudgetvsAct05.31.22'!$M$170,'BudgetvsAct05.31.22'!$O$170,'BudgetvsAct05.31.22'!$U$170,'BudgetvsAct05.31.22'!$W$170,'BudgetvsAct05.31.22'!$AC$170,'BudgetvsAct05.31.22'!$AE$170,'BudgetvsAct05.31.22'!$AK$170,'BudgetvsAct05.31.22'!$AM$170,'BudgetvsAct05.31.22'!$AS$170,'BudgetvsAct05.31.22'!$AU$170,'BudgetvsAct05.31.22'!$BA$170</definedName>
    <definedName name="QB_FORMULA_209" localSheetId="2" hidden="1">'BudgetvsAct05.31.22'!$BC$170,'BudgetvsAct05.31.22'!$BI$170,'BudgetvsAct05.31.22'!$BK$170,'BudgetvsAct05.31.22'!$BQ$170,'BudgetvsAct05.31.22'!$BS$170,'BudgetvsAct05.31.22'!$BY$170,'BudgetvsAct05.31.22'!$CA$170,'BudgetvsAct05.31.22'!$CG$170,'BudgetvsAct05.31.22'!$CI$170,'BudgetvsAct05.31.22'!$CO$170,'BudgetvsAct05.31.22'!$CQ$170,'BudgetvsAct05.31.22'!$CS$170,'BudgetvsAct05.31.22'!$CU$170,'BudgetvsAct05.31.22'!$CW$170,'BudgetvsAct05.31.22'!$CY$170,'BudgetvsAct05.31.22'!$I$171</definedName>
    <definedName name="QB_FORMULA_21" localSheetId="2" hidden="1">'BudgetvsAct05.31.22'!$CG$25,'BudgetvsAct05.31.22'!$CI$25,'BudgetvsAct05.31.22'!$CK$25,'BudgetvsAct05.31.22'!$CM$25,'BudgetvsAct05.31.22'!$CO$25,'BudgetvsAct05.31.22'!$CQ$25,'BudgetvsAct05.31.22'!$CS$25,'BudgetvsAct05.31.22'!$CU$25,'BudgetvsAct05.31.22'!$CW$25,'BudgetvsAct05.31.22'!$CY$25,'BudgetvsAct05.31.22'!$M$27,'BudgetvsAct05.31.22'!$O$27,'BudgetvsAct05.31.22'!$U$27,'BudgetvsAct05.31.22'!$W$27,'BudgetvsAct05.31.22'!$AC$27,'BudgetvsAct05.31.22'!$AE$27</definedName>
    <definedName name="QB_FORMULA_210" localSheetId="2" hidden="1">'BudgetvsAct05.31.22'!$K$171,'BudgetvsAct05.31.22'!$M$171,'BudgetvsAct05.31.22'!$O$171,'BudgetvsAct05.31.22'!$Q$171,'BudgetvsAct05.31.22'!$S$171,'BudgetvsAct05.31.22'!$U$171,'BudgetvsAct05.31.22'!$W$171,'BudgetvsAct05.31.22'!$Y$171,'BudgetvsAct05.31.22'!$AA$171,'BudgetvsAct05.31.22'!$AC$171,'BudgetvsAct05.31.22'!$AE$171,'BudgetvsAct05.31.22'!$AG$171,'BudgetvsAct05.31.22'!$AI$171,'BudgetvsAct05.31.22'!$AK$171,'BudgetvsAct05.31.22'!$AM$171,'BudgetvsAct05.31.22'!$AO$171</definedName>
    <definedName name="QB_FORMULA_211" localSheetId="2" hidden="1">'BudgetvsAct05.31.22'!$AQ$171,'BudgetvsAct05.31.22'!$AS$171,'BudgetvsAct05.31.22'!$AU$171,'BudgetvsAct05.31.22'!$AW$171,'BudgetvsAct05.31.22'!$AY$171,'BudgetvsAct05.31.22'!$BA$171,'BudgetvsAct05.31.22'!$BC$171,'BudgetvsAct05.31.22'!$BE$171,'BudgetvsAct05.31.22'!$BG$171,'BudgetvsAct05.31.22'!$BI$171,'BudgetvsAct05.31.22'!$BK$171,'BudgetvsAct05.31.22'!$BM$171,'BudgetvsAct05.31.22'!$BO$171,'BudgetvsAct05.31.22'!$BQ$171,'BudgetvsAct05.31.22'!$BS$171,'BudgetvsAct05.31.22'!$BU$171</definedName>
    <definedName name="QB_FORMULA_212" localSheetId="2" hidden="1">'BudgetvsAct05.31.22'!$BW$171,'BudgetvsAct05.31.22'!$BY$171,'BudgetvsAct05.31.22'!$CA$171,'BudgetvsAct05.31.22'!$CC$171,'BudgetvsAct05.31.22'!$CE$171,'BudgetvsAct05.31.22'!$CG$171,'BudgetvsAct05.31.22'!$CI$171,'BudgetvsAct05.31.22'!$CK$171,'BudgetvsAct05.31.22'!$CM$171,'BudgetvsAct05.31.22'!$CO$171,'BudgetvsAct05.31.22'!$CQ$171,'BudgetvsAct05.31.22'!$CS$171,'BudgetvsAct05.31.22'!$CU$171,'BudgetvsAct05.31.22'!$CW$171,'BudgetvsAct05.31.22'!$CY$171,'BudgetvsAct05.31.22'!$I$172</definedName>
    <definedName name="QB_FORMULA_213" localSheetId="2" hidden="1">'BudgetvsAct05.31.22'!$K$172,'BudgetvsAct05.31.22'!$M$172,'BudgetvsAct05.31.22'!$O$172,'BudgetvsAct05.31.22'!$Q$172,'BudgetvsAct05.31.22'!$S$172,'BudgetvsAct05.31.22'!$U$172,'BudgetvsAct05.31.22'!$W$172,'BudgetvsAct05.31.22'!$Y$172,'BudgetvsAct05.31.22'!$AA$172,'BudgetvsAct05.31.22'!$AC$172,'BudgetvsAct05.31.22'!$AE$172,'BudgetvsAct05.31.22'!$AG$172,'BudgetvsAct05.31.22'!$AI$172,'BudgetvsAct05.31.22'!$AK$172,'BudgetvsAct05.31.22'!$AM$172,'BudgetvsAct05.31.22'!$AO$172</definedName>
    <definedName name="QB_FORMULA_214" localSheetId="2" hidden="1">'BudgetvsAct05.31.22'!$AQ$172,'BudgetvsAct05.31.22'!$AS$172,'BudgetvsAct05.31.22'!$AU$172,'BudgetvsAct05.31.22'!$AW$172,'BudgetvsAct05.31.22'!$AY$172,'BudgetvsAct05.31.22'!$BA$172,'BudgetvsAct05.31.22'!$BC$172,'BudgetvsAct05.31.22'!$BE$172,'BudgetvsAct05.31.22'!$BG$172,'BudgetvsAct05.31.22'!$BI$172,'BudgetvsAct05.31.22'!$BK$172,'BudgetvsAct05.31.22'!$BM$172,'BudgetvsAct05.31.22'!$BO$172,'BudgetvsAct05.31.22'!$BQ$172,'BudgetvsAct05.31.22'!$BS$172,'BudgetvsAct05.31.22'!$BU$172</definedName>
    <definedName name="QB_FORMULA_215" localSheetId="2" hidden="1">'BudgetvsAct05.31.22'!$BW$172,'BudgetvsAct05.31.22'!$BY$172,'BudgetvsAct05.31.22'!$CA$172,'BudgetvsAct05.31.22'!$CC$172,'BudgetvsAct05.31.22'!$CE$172,'BudgetvsAct05.31.22'!$CG$172,'BudgetvsAct05.31.22'!$CI$172,'BudgetvsAct05.31.22'!$CK$172,'BudgetvsAct05.31.22'!$CM$172,'BudgetvsAct05.31.22'!$CO$172,'BudgetvsAct05.31.22'!$CQ$172,'BudgetvsAct05.31.22'!$CS$172,'BudgetvsAct05.31.22'!$CU$172,'BudgetvsAct05.31.22'!$CW$172,'BudgetvsAct05.31.22'!$CY$172,'BudgetvsAct05.31.22'!$I$173</definedName>
    <definedName name="QB_FORMULA_216" localSheetId="2" hidden="1">'BudgetvsAct05.31.22'!$K$173,'BudgetvsAct05.31.22'!$M$173,'BudgetvsAct05.31.22'!$O$173,'BudgetvsAct05.31.22'!$Q$173,'BudgetvsAct05.31.22'!$S$173,'BudgetvsAct05.31.22'!$U$173,'BudgetvsAct05.31.22'!$W$173,'BudgetvsAct05.31.22'!$Y$173,'BudgetvsAct05.31.22'!$AA$173,'BudgetvsAct05.31.22'!$AC$173,'BudgetvsAct05.31.22'!$AE$173,'BudgetvsAct05.31.22'!$AG$173,'BudgetvsAct05.31.22'!$AI$173,'BudgetvsAct05.31.22'!$AK$173,'BudgetvsAct05.31.22'!$AM$173,'BudgetvsAct05.31.22'!$AO$173</definedName>
    <definedName name="QB_FORMULA_217" localSheetId="2" hidden="1">'BudgetvsAct05.31.22'!$AQ$173,'BudgetvsAct05.31.22'!$AS$173,'BudgetvsAct05.31.22'!$AU$173,'BudgetvsAct05.31.22'!$AW$173,'BudgetvsAct05.31.22'!$AY$173,'BudgetvsAct05.31.22'!$BA$173,'BudgetvsAct05.31.22'!$BC$173,'BudgetvsAct05.31.22'!$BE$173,'BudgetvsAct05.31.22'!$BG$173,'BudgetvsAct05.31.22'!$BI$173,'BudgetvsAct05.31.22'!$BK$173,'BudgetvsAct05.31.22'!$BM$173,'BudgetvsAct05.31.22'!$BO$173,'BudgetvsAct05.31.22'!$BQ$173,'BudgetvsAct05.31.22'!$BS$173,'BudgetvsAct05.31.22'!$BU$173</definedName>
    <definedName name="QB_FORMULA_218" localSheetId="2" hidden="1">'BudgetvsAct05.31.22'!$BW$173,'BudgetvsAct05.31.22'!$BY$173,'BudgetvsAct05.31.22'!$CA$173,'BudgetvsAct05.31.22'!$CC$173,'BudgetvsAct05.31.22'!$CE$173,'BudgetvsAct05.31.22'!$CG$173,'BudgetvsAct05.31.22'!$CI$173,'BudgetvsAct05.31.22'!$CK$173,'BudgetvsAct05.31.22'!$CM$173,'BudgetvsAct05.31.22'!$CO$173,'BudgetvsAct05.31.22'!$CQ$173,'BudgetvsAct05.31.22'!$CS$173,'BudgetvsAct05.31.22'!$CU$173,'BudgetvsAct05.31.22'!$CW$173,'BudgetvsAct05.31.22'!$CY$173</definedName>
    <definedName name="QB_FORMULA_22" localSheetId="2" hidden="1">'BudgetvsAct05.31.22'!$AK$27,'BudgetvsAct05.31.22'!$AM$27,'BudgetvsAct05.31.22'!$AS$27,'BudgetvsAct05.31.22'!$AU$27,'BudgetvsAct05.31.22'!$BA$27,'BudgetvsAct05.31.22'!$BC$27,'BudgetvsAct05.31.22'!$BI$27,'BudgetvsAct05.31.22'!$BK$27,'BudgetvsAct05.31.22'!$BQ$27,'BudgetvsAct05.31.22'!$BS$27,'BudgetvsAct05.31.22'!$BY$27,'BudgetvsAct05.31.22'!$CA$27,'BudgetvsAct05.31.22'!$CG$27,'BudgetvsAct05.31.22'!$CI$27,'BudgetvsAct05.31.22'!$CO$27,'BudgetvsAct05.31.22'!$CQ$27</definedName>
    <definedName name="QB_FORMULA_23" localSheetId="2" hidden="1">'BudgetvsAct05.31.22'!$CS$27,'BudgetvsAct05.31.22'!$CU$27,'BudgetvsAct05.31.22'!$CW$27,'BudgetvsAct05.31.22'!$CY$27,'BudgetvsAct05.31.22'!$M$28,'BudgetvsAct05.31.22'!$O$28,'BudgetvsAct05.31.22'!$U$28,'BudgetvsAct05.31.22'!$W$28,'BudgetvsAct05.31.22'!$AC$28,'BudgetvsAct05.31.22'!$AE$28,'BudgetvsAct05.31.22'!$AK$28,'BudgetvsAct05.31.22'!$AM$28,'BudgetvsAct05.31.22'!$AS$28,'BudgetvsAct05.31.22'!$AU$28,'BudgetvsAct05.31.22'!$BA$28,'BudgetvsAct05.31.22'!$BC$28</definedName>
    <definedName name="QB_FORMULA_24" localSheetId="2" hidden="1">'BudgetvsAct05.31.22'!$BI$28,'BudgetvsAct05.31.22'!$BK$28,'BudgetvsAct05.31.22'!$BQ$28,'BudgetvsAct05.31.22'!$BS$28,'BudgetvsAct05.31.22'!$BY$28,'BudgetvsAct05.31.22'!$CA$28,'BudgetvsAct05.31.22'!$CG$28,'BudgetvsAct05.31.22'!$CI$28,'BudgetvsAct05.31.22'!$CO$28,'BudgetvsAct05.31.22'!$CQ$28,'BudgetvsAct05.31.22'!$CS$28,'BudgetvsAct05.31.22'!$CU$28,'BudgetvsAct05.31.22'!$CW$28,'BudgetvsAct05.31.22'!$CY$28,'BudgetvsAct05.31.22'!$CS$29,'BudgetvsAct05.31.22'!$I$30</definedName>
    <definedName name="QB_FORMULA_25" localSheetId="2" hidden="1">'BudgetvsAct05.31.22'!$K$30,'BudgetvsAct05.31.22'!$M$30,'BudgetvsAct05.31.22'!$O$30,'BudgetvsAct05.31.22'!$Q$30,'BudgetvsAct05.31.22'!$S$30,'BudgetvsAct05.31.22'!$U$30,'BudgetvsAct05.31.22'!$W$30,'BudgetvsAct05.31.22'!$Y$30,'BudgetvsAct05.31.22'!$AA$30,'BudgetvsAct05.31.22'!$AC$30,'BudgetvsAct05.31.22'!$AE$30,'BudgetvsAct05.31.22'!$AG$30,'BudgetvsAct05.31.22'!$AI$30,'BudgetvsAct05.31.22'!$AK$30,'BudgetvsAct05.31.22'!$AM$30,'BudgetvsAct05.31.22'!$AO$30</definedName>
    <definedName name="QB_FORMULA_26" localSheetId="2" hidden="1">'BudgetvsAct05.31.22'!$AQ$30,'BudgetvsAct05.31.22'!$AS$30,'BudgetvsAct05.31.22'!$AU$30,'BudgetvsAct05.31.22'!$AW$30,'BudgetvsAct05.31.22'!$AY$30,'BudgetvsAct05.31.22'!$BA$30,'BudgetvsAct05.31.22'!$BC$30,'BudgetvsAct05.31.22'!$BE$30,'BudgetvsAct05.31.22'!$BG$30,'BudgetvsAct05.31.22'!$BI$30,'BudgetvsAct05.31.22'!$BK$30,'BudgetvsAct05.31.22'!$BM$30,'BudgetvsAct05.31.22'!$BO$30,'BudgetvsAct05.31.22'!$BQ$30,'BudgetvsAct05.31.22'!$BS$30,'BudgetvsAct05.31.22'!$BU$30</definedName>
    <definedName name="QB_FORMULA_27" localSheetId="2" hidden="1">'BudgetvsAct05.31.22'!$BW$30,'BudgetvsAct05.31.22'!$BY$30,'BudgetvsAct05.31.22'!$CA$30,'BudgetvsAct05.31.22'!$CC$30,'BudgetvsAct05.31.22'!$CE$30,'BudgetvsAct05.31.22'!$CG$30,'BudgetvsAct05.31.22'!$CI$30,'BudgetvsAct05.31.22'!$CK$30,'BudgetvsAct05.31.22'!$CM$30,'BudgetvsAct05.31.22'!$CO$30,'BudgetvsAct05.31.22'!$CQ$30,'BudgetvsAct05.31.22'!$CS$30,'BudgetvsAct05.31.22'!$CU$30,'BudgetvsAct05.31.22'!$CW$30,'BudgetvsAct05.31.22'!$CY$30,'BudgetvsAct05.31.22'!$M$31</definedName>
    <definedName name="QB_FORMULA_28" localSheetId="2" hidden="1">'BudgetvsAct05.31.22'!$O$31,'BudgetvsAct05.31.22'!$U$31,'BudgetvsAct05.31.22'!$W$31,'BudgetvsAct05.31.22'!$AC$31,'BudgetvsAct05.31.22'!$AE$31,'BudgetvsAct05.31.22'!$AK$31,'BudgetvsAct05.31.22'!$AM$31,'BudgetvsAct05.31.22'!$AS$31,'BudgetvsAct05.31.22'!$AU$31,'BudgetvsAct05.31.22'!$BA$31,'BudgetvsAct05.31.22'!$BC$31,'BudgetvsAct05.31.22'!$BI$31,'BudgetvsAct05.31.22'!$BK$31,'BudgetvsAct05.31.22'!$BQ$31,'BudgetvsAct05.31.22'!$BS$31,'BudgetvsAct05.31.22'!$BY$31</definedName>
    <definedName name="QB_FORMULA_29" localSheetId="2" hidden="1">'BudgetvsAct05.31.22'!$CA$31,'BudgetvsAct05.31.22'!$CG$31,'BudgetvsAct05.31.22'!$CI$31,'BudgetvsAct05.31.22'!$CO$31,'BudgetvsAct05.31.22'!$CQ$31,'BudgetvsAct05.31.22'!$CS$31,'BudgetvsAct05.31.22'!$CU$31,'BudgetvsAct05.31.22'!$CW$31,'BudgetvsAct05.31.22'!$CY$31,'BudgetvsAct05.31.22'!$M$32,'BudgetvsAct05.31.22'!$O$32,'BudgetvsAct05.31.22'!$U$32,'BudgetvsAct05.31.22'!$W$32,'BudgetvsAct05.31.22'!$AC$32,'BudgetvsAct05.31.22'!$AE$32,'BudgetvsAct05.31.22'!$AK$32</definedName>
    <definedName name="QB_FORMULA_3" localSheetId="0" hidden="1">'AR Aging 05.31.22'!$H$29,'AR Aging 05.31.22'!$J$29,'AR Aging 05.31.22'!$L$29,'AR Aging 05.31.22'!$N$29</definedName>
    <definedName name="QB_FORMULA_3" localSheetId="1" hidden="1">'BalanceSheetPrevYr05.31.22'!$K$30,'BalanceSheetPrevYr05.31.22'!$M$30,'BalanceSheetPrevYr05.31.22'!$K$31,'BalanceSheetPrevYr05.31.22'!$M$31,'BalanceSheetPrevYr05.31.22'!$K$32,'BalanceSheetPrevYr05.31.22'!$M$32,'BalanceSheetPrevYr05.31.22'!$K$33,'BalanceSheetPrevYr05.31.22'!$M$33,'BalanceSheetPrevYr05.31.22'!$K$34,'BalanceSheetPrevYr05.31.22'!$M$34,'BalanceSheetPrevYr05.31.22'!$K$35,'BalanceSheetPrevYr05.31.22'!$M$35,'BalanceSheetPrevYr05.31.22'!$K$36,'BalanceSheetPrevYr05.31.22'!$M$36,'BalanceSheetPrevYr05.31.22'!$K$37,'BalanceSheetPrevYr05.31.22'!$M$37</definedName>
    <definedName name="QB_FORMULA_3" localSheetId="2" hidden="1">'BudgetvsAct05.31.22'!$W$13,'BudgetvsAct05.31.22'!$AC$13,'BudgetvsAct05.31.22'!$AE$13,'BudgetvsAct05.31.22'!$AK$13,'BudgetvsAct05.31.22'!$AM$13,'BudgetvsAct05.31.22'!$AS$13,'BudgetvsAct05.31.22'!$AU$13,'BudgetvsAct05.31.22'!$BA$13,'BudgetvsAct05.31.22'!$BC$13,'BudgetvsAct05.31.22'!$BI$13,'BudgetvsAct05.31.22'!$BK$13,'BudgetvsAct05.31.22'!$BQ$13,'BudgetvsAct05.31.22'!$BS$13,'BudgetvsAct05.31.22'!$BY$13,'BudgetvsAct05.31.22'!$CA$13,'BudgetvsAct05.31.22'!$CG$13</definedName>
    <definedName name="QB_FORMULA_30" localSheetId="2" hidden="1">'BudgetvsAct05.31.22'!$AM$32,'BudgetvsAct05.31.22'!$AS$32,'BudgetvsAct05.31.22'!$AU$32,'BudgetvsAct05.31.22'!$BA$32,'BudgetvsAct05.31.22'!$BC$32,'BudgetvsAct05.31.22'!$BI$32,'BudgetvsAct05.31.22'!$BK$32,'BudgetvsAct05.31.22'!$BQ$32,'BudgetvsAct05.31.22'!$BS$32,'BudgetvsAct05.31.22'!$BY$32,'BudgetvsAct05.31.22'!$CA$32,'BudgetvsAct05.31.22'!$CG$32,'BudgetvsAct05.31.22'!$CI$32,'BudgetvsAct05.31.22'!$CO$32,'BudgetvsAct05.31.22'!$CQ$32,'BudgetvsAct05.31.22'!$CS$32</definedName>
    <definedName name="QB_FORMULA_31" localSheetId="2" hidden="1">'BudgetvsAct05.31.22'!$CU$32,'BudgetvsAct05.31.22'!$CW$32,'BudgetvsAct05.31.22'!$CY$32,'BudgetvsAct05.31.22'!$M$33,'BudgetvsAct05.31.22'!$O$33,'BudgetvsAct05.31.22'!$U$33,'BudgetvsAct05.31.22'!$W$33,'BudgetvsAct05.31.22'!$AC$33,'BudgetvsAct05.31.22'!$AE$33,'BudgetvsAct05.31.22'!$AK$33,'BudgetvsAct05.31.22'!$AM$33,'BudgetvsAct05.31.22'!$AS$33,'BudgetvsAct05.31.22'!$AU$33,'BudgetvsAct05.31.22'!$BA$33,'BudgetvsAct05.31.22'!$BC$33,'BudgetvsAct05.31.22'!$CS$33</definedName>
    <definedName name="QB_FORMULA_32" localSheetId="2" hidden="1">'BudgetvsAct05.31.22'!$CU$33,'BudgetvsAct05.31.22'!$CW$33,'BudgetvsAct05.31.22'!$CY$33,'BudgetvsAct05.31.22'!$M$35,'BudgetvsAct05.31.22'!$O$35,'BudgetvsAct05.31.22'!$U$35,'BudgetvsAct05.31.22'!$W$35,'BudgetvsAct05.31.22'!$AC$35,'BudgetvsAct05.31.22'!$AE$35,'BudgetvsAct05.31.22'!$AK$35,'BudgetvsAct05.31.22'!$AM$35,'BudgetvsAct05.31.22'!$AS$35,'BudgetvsAct05.31.22'!$AU$35,'BudgetvsAct05.31.22'!$BA$35,'BudgetvsAct05.31.22'!$BC$35,'BudgetvsAct05.31.22'!$CS$35</definedName>
    <definedName name="QB_FORMULA_33" localSheetId="2" hidden="1">'BudgetvsAct05.31.22'!$CU$35,'BudgetvsAct05.31.22'!$CW$35,'BudgetvsAct05.31.22'!$CY$35,'BudgetvsAct05.31.22'!$M$36,'BudgetvsAct05.31.22'!$O$36,'BudgetvsAct05.31.22'!$U$36,'BudgetvsAct05.31.22'!$W$36,'BudgetvsAct05.31.22'!$AC$36,'BudgetvsAct05.31.22'!$AE$36,'BudgetvsAct05.31.22'!$AK$36,'BudgetvsAct05.31.22'!$AM$36,'BudgetvsAct05.31.22'!$AS$36,'BudgetvsAct05.31.22'!$AU$36,'BudgetvsAct05.31.22'!$BA$36,'BudgetvsAct05.31.22'!$BC$36,'BudgetvsAct05.31.22'!$BI$36</definedName>
    <definedName name="QB_FORMULA_34" localSheetId="2" hidden="1">'BudgetvsAct05.31.22'!$BK$36,'BudgetvsAct05.31.22'!$BQ$36,'BudgetvsAct05.31.22'!$BS$36,'BudgetvsAct05.31.22'!$BY$36,'BudgetvsAct05.31.22'!$CA$36,'BudgetvsAct05.31.22'!$CG$36,'BudgetvsAct05.31.22'!$CI$36,'BudgetvsAct05.31.22'!$CO$36,'BudgetvsAct05.31.22'!$CQ$36,'BudgetvsAct05.31.22'!$CS$36,'BudgetvsAct05.31.22'!$CU$36,'BudgetvsAct05.31.22'!$CW$36,'BudgetvsAct05.31.22'!$CY$36,'BudgetvsAct05.31.22'!$I$37,'BudgetvsAct05.31.22'!$K$37,'BudgetvsAct05.31.22'!$M$37</definedName>
    <definedName name="QB_FORMULA_35" localSheetId="2" hidden="1">'BudgetvsAct05.31.22'!$O$37,'BudgetvsAct05.31.22'!$Q$37,'BudgetvsAct05.31.22'!$S$37,'BudgetvsAct05.31.22'!$U$37,'BudgetvsAct05.31.22'!$W$37,'BudgetvsAct05.31.22'!$Y$37,'BudgetvsAct05.31.22'!$AA$37,'BudgetvsAct05.31.22'!$AC$37,'BudgetvsAct05.31.22'!$AE$37,'BudgetvsAct05.31.22'!$AG$37,'BudgetvsAct05.31.22'!$AI$37,'BudgetvsAct05.31.22'!$AK$37,'BudgetvsAct05.31.22'!$AM$37,'BudgetvsAct05.31.22'!$AO$37,'BudgetvsAct05.31.22'!$AQ$37,'BudgetvsAct05.31.22'!$AS$37</definedName>
    <definedName name="QB_FORMULA_36" localSheetId="2" hidden="1">'BudgetvsAct05.31.22'!$AU$37,'BudgetvsAct05.31.22'!$AW$37,'BudgetvsAct05.31.22'!$AY$37,'BudgetvsAct05.31.22'!$BA$37,'BudgetvsAct05.31.22'!$BC$37,'BudgetvsAct05.31.22'!$BE$37,'BudgetvsAct05.31.22'!$BG$37,'BudgetvsAct05.31.22'!$BI$37,'BudgetvsAct05.31.22'!$BK$37,'BudgetvsAct05.31.22'!$BM$37,'BudgetvsAct05.31.22'!$BO$37,'BudgetvsAct05.31.22'!$BQ$37,'BudgetvsAct05.31.22'!$BS$37,'BudgetvsAct05.31.22'!$BU$37,'BudgetvsAct05.31.22'!$BW$37,'BudgetvsAct05.31.22'!$BY$37</definedName>
    <definedName name="QB_FORMULA_37" localSheetId="2" hidden="1">'BudgetvsAct05.31.22'!$CA$37,'BudgetvsAct05.31.22'!$CC$37,'BudgetvsAct05.31.22'!$CE$37,'BudgetvsAct05.31.22'!$CG$37,'BudgetvsAct05.31.22'!$CI$37,'BudgetvsAct05.31.22'!$CK$37,'BudgetvsAct05.31.22'!$CM$37,'BudgetvsAct05.31.22'!$CO$37,'BudgetvsAct05.31.22'!$CQ$37,'BudgetvsAct05.31.22'!$CS$37,'BudgetvsAct05.31.22'!$CU$37,'BudgetvsAct05.31.22'!$CW$37,'BudgetvsAct05.31.22'!$CY$37,'BudgetvsAct05.31.22'!$CS$39,'BudgetvsAct05.31.22'!$CS$40,'BudgetvsAct05.31.22'!$CS$41</definedName>
    <definedName name="QB_FORMULA_38" localSheetId="2" hidden="1">'BudgetvsAct05.31.22'!$M$42,'BudgetvsAct05.31.22'!$O$42,'BudgetvsAct05.31.22'!$U$42,'BudgetvsAct05.31.22'!$W$42,'BudgetvsAct05.31.22'!$AC$42,'BudgetvsAct05.31.22'!$AE$42,'BudgetvsAct05.31.22'!$AK$42,'BudgetvsAct05.31.22'!$AM$42,'BudgetvsAct05.31.22'!$AS$42,'BudgetvsAct05.31.22'!$AU$42,'BudgetvsAct05.31.22'!$BA$42,'BudgetvsAct05.31.22'!$BC$42,'BudgetvsAct05.31.22'!$BI$42,'BudgetvsAct05.31.22'!$BK$42,'BudgetvsAct05.31.22'!$BQ$42,'BudgetvsAct05.31.22'!$BS$42</definedName>
    <definedName name="QB_FORMULA_39" localSheetId="2" hidden="1">'BudgetvsAct05.31.22'!$BY$42,'BudgetvsAct05.31.22'!$CA$42,'BudgetvsAct05.31.22'!$CG$42,'BudgetvsAct05.31.22'!$CI$42,'BudgetvsAct05.31.22'!$CO$42,'BudgetvsAct05.31.22'!$CQ$42,'BudgetvsAct05.31.22'!$CS$42,'BudgetvsAct05.31.22'!$CU$42,'BudgetvsAct05.31.22'!$CW$42,'BudgetvsAct05.31.22'!$CY$42,'BudgetvsAct05.31.22'!$M$43,'BudgetvsAct05.31.22'!$O$43,'BudgetvsAct05.31.22'!$U$43,'BudgetvsAct05.31.22'!$W$43,'BudgetvsAct05.31.22'!$AC$43,'BudgetvsAct05.31.22'!$AE$43</definedName>
    <definedName name="QB_FORMULA_4" localSheetId="1" hidden="1">'BalanceSheetPrevYr05.31.22'!$K$38,'BalanceSheetPrevYr05.31.22'!$M$38,'BalanceSheetPrevYr05.31.22'!$K$39,'BalanceSheetPrevYr05.31.22'!$M$39,'BalanceSheetPrevYr05.31.22'!$K$40,'BalanceSheetPrevYr05.31.22'!$M$40,'BalanceSheetPrevYr05.31.22'!$K$41,'BalanceSheetPrevYr05.31.22'!$M$41,'BalanceSheetPrevYr05.31.22'!$K$42,'BalanceSheetPrevYr05.31.22'!$M$42,'BalanceSheetPrevYr05.31.22'!$K$43,'BalanceSheetPrevYr05.31.22'!$M$43,'BalanceSheetPrevYr05.31.22'!$K$44,'BalanceSheetPrevYr05.31.22'!$M$44,'BalanceSheetPrevYr05.31.22'!$K$45,'BalanceSheetPrevYr05.31.22'!$M$45</definedName>
    <definedName name="QB_FORMULA_4" localSheetId="2" hidden="1">'BudgetvsAct05.31.22'!$CI$13,'BudgetvsAct05.31.22'!$CO$13,'BudgetvsAct05.31.22'!$CQ$13,'BudgetvsAct05.31.22'!$CS$13,'BudgetvsAct05.31.22'!$CU$13,'BudgetvsAct05.31.22'!$CW$13,'BudgetvsAct05.31.22'!$CY$13,'BudgetvsAct05.31.22'!$M$14,'BudgetvsAct05.31.22'!$O$14,'BudgetvsAct05.31.22'!$U$14,'BudgetvsAct05.31.22'!$W$14,'BudgetvsAct05.31.22'!$AC$14,'BudgetvsAct05.31.22'!$AE$14,'BudgetvsAct05.31.22'!$AK$14,'BudgetvsAct05.31.22'!$AM$14,'BudgetvsAct05.31.22'!$AS$14</definedName>
    <definedName name="QB_FORMULA_40" localSheetId="2" hidden="1">'BudgetvsAct05.31.22'!$AK$43,'BudgetvsAct05.31.22'!$AM$43,'BudgetvsAct05.31.22'!$AS$43,'BudgetvsAct05.31.22'!$AU$43,'BudgetvsAct05.31.22'!$BA$43,'BudgetvsAct05.31.22'!$BC$43,'BudgetvsAct05.31.22'!$BI$43,'BudgetvsAct05.31.22'!$BK$43,'BudgetvsAct05.31.22'!$BQ$43,'BudgetvsAct05.31.22'!$BS$43,'BudgetvsAct05.31.22'!$BY$43,'BudgetvsAct05.31.22'!$CA$43,'BudgetvsAct05.31.22'!$CG$43,'BudgetvsAct05.31.22'!$CI$43,'BudgetvsAct05.31.22'!$CO$43,'BudgetvsAct05.31.22'!$CQ$43</definedName>
    <definedName name="QB_FORMULA_41" localSheetId="2" hidden="1">'BudgetvsAct05.31.22'!$CS$43,'BudgetvsAct05.31.22'!$CU$43,'BudgetvsAct05.31.22'!$CW$43,'BudgetvsAct05.31.22'!$CY$43,'BudgetvsAct05.31.22'!$CS$44,'BudgetvsAct05.31.22'!$M$45,'BudgetvsAct05.31.22'!$O$45,'BudgetvsAct05.31.22'!$U$45,'BudgetvsAct05.31.22'!$W$45,'BudgetvsAct05.31.22'!$AC$45,'BudgetvsAct05.31.22'!$AE$45,'BudgetvsAct05.31.22'!$AK$45,'BudgetvsAct05.31.22'!$AM$45,'BudgetvsAct05.31.22'!$AS$45,'BudgetvsAct05.31.22'!$AU$45,'BudgetvsAct05.31.22'!$BA$45</definedName>
    <definedName name="QB_FORMULA_42" localSheetId="2" hidden="1">'BudgetvsAct05.31.22'!$BC$45,'BudgetvsAct05.31.22'!$BI$45,'BudgetvsAct05.31.22'!$BK$45,'BudgetvsAct05.31.22'!$BQ$45,'BudgetvsAct05.31.22'!$BS$45,'BudgetvsAct05.31.22'!$BY$45,'BudgetvsAct05.31.22'!$CA$45,'BudgetvsAct05.31.22'!$CG$45,'BudgetvsAct05.31.22'!$CI$45,'BudgetvsAct05.31.22'!$CO$45,'BudgetvsAct05.31.22'!$CQ$45,'BudgetvsAct05.31.22'!$CS$45,'BudgetvsAct05.31.22'!$CU$45,'BudgetvsAct05.31.22'!$CW$45,'BudgetvsAct05.31.22'!$CY$45,'BudgetvsAct05.31.22'!$CS$46</definedName>
    <definedName name="QB_FORMULA_43" localSheetId="2" hidden="1">'BudgetvsAct05.31.22'!$M$47,'BudgetvsAct05.31.22'!$O$47,'BudgetvsAct05.31.22'!$U$47,'BudgetvsAct05.31.22'!$W$47,'BudgetvsAct05.31.22'!$AC$47,'BudgetvsAct05.31.22'!$AE$47,'BudgetvsAct05.31.22'!$AK$47,'BudgetvsAct05.31.22'!$AM$47,'BudgetvsAct05.31.22'!$AS$47,'BudgetvsAct05.31.22'!$AU$47,'BudgetvsAct05.31.22'!$BA$47,'BudgetvsAct05.31.22'!$BC$47,'BudgetvsAct05.31.22'!$BI$47,'BudgetvsAct05.31.22'!$BK$47,'BudgetvsAct05.31.22'!$BQ$47,'BudgetvsAct05.31.22'!$BS$47</definedName>
    <definedName name="QB_FORMULA_44" localSheetId="2" hidden="1">'BudgetvsAct05.31.22'!$BY$47,'BudgetvsAct05.31.22'!$CA$47,'BudgetvsAct05.31.22'!$CG$47,'BudgetvsAct05.31.22'!$CI$47,'BudgetvsAct05.31.22'!$CO$47,'BudgetvsAct05.31.22'!$CQ$47,'BudgetvsAct05.31.22'!$CS$47,'BudgetvsAct05.31.22'!$CU$47,'BudgetvsAct05.31.22'!$CW$47,'BudgetvsAct05.31.22'!$CY$47,'BudgetvsAct05.31.22'!$M$48,'BudgetvsAct05.31.22'!$O$48,'BudgetvsAct05.31.22'!$U$48,'BudgetvsAct05.31.22'!$W$48,'BudgetvsAct05.31.22'!$AC$48,'BudgetvsAct05.31.22'!$AE$48</definedName>
    <definedName name="QB_FORMULA_45" localSheetId="2" hidden="1">'BudgetvsAct05.31.22'!$AK$48,'BudgetvsAct05.31.22'!$AM$48,'BudgetvsAct05.31.22'!$AS$48,'BudgetvsAct05.31.22'!$AU$48,'BudgetvsAct05.31.22'!$BA$48,'BudgetvsAct05.31.22'!$BC$48,'BudgetvsAct05.31.22'!$BI$48,'BudgetvsAct05.31.22'!$BK$48,'BudgetvsAct05.31.22'!$BQ$48,'BudgetvsAct05.31.22'!$BS$48,'BudgetvsAct05.31.22'!$BY$48,'BudgetvsAct05.31.22'!$CA$48,'BudgetvsAct05.31.22'!$CG$48,'BudgetvsAct05.31.22'!$CI$48,'BudgetvsAct05.31.22'!$CO$48,'BudgetvsAct05.31.22'!$CQ$48</definedName>
    <definedName name="QB_FORMULA_46" localSheetId="2" hidden="1">'BudgetvsAct05.31.22'!$CS$48,'BudgetvsAct05.31.22'!$CU$48,'BudgetvsAct05.31.22'!$CW$48,'BudgetvsAct05.31.22'!$CY$48,'BudgetvsAct05.31.22'!$CS$49,'BudgetvsAct05.31.22'!$I$50,'BudgetvsAct05.31.22'!$K$50,'BudgetvsAct05.31.22'!$M$50,'BudgetvsAct05.31.22'!$O$50,'BudgetvsAct05.31.22'!$Q$50,'BudgetvsAct05.31.22'!$S$50,'BudgetvsAct05.31.22'!$U$50,'BudgetvsAct05.31.22'!$W$50,'BudgetvsAct05.31.22'!$Y$50,'BudgetvsAct05.31.22'!$AA$50,'BudgetvsAct05.31.22'!$AC$50</definedName>
    <definedName name="QB_FORMULA_47" localSheetId="2" hidden="1">'BudgetvsAct05.31.22'!$AE$50,'BudgetvsAct05.31.22'!$AG$50,'BudgetvsAct05.31.22'!$AI$50,'BudgetvsAct05.31.22'!$AK$50,'BudgetvsAct05.31.22'!$AM$50,'BudgetvsAct05.31.22'!$AO$50,'BudgetvsAct05.31.22'!$AQ$50,'BudgetvsAct05.31.22'!$AS$50,'BudgetvsAct05.31.22'!$AU$50,'BudgetvsAct05.31.22'!$AW$50,'BudgetvsAct05.31.22'!$AY$50,'BudgetvsAct05.31.22'!$BA$50,'BudgetvsAct05.31.22'!$BC$50,'BudgetvsAct05.31.22'!$BE$50,'BudgetvsAct05.31.22'!$BG$50,'BudgetvsAct05.31.22'!$BI$50</definedName>
    <definedName name="QB_FORMULA_48" localSheetId="2" hidden="1">'BudgetvsAct05.31.22'!$BK$50,'BudgetvsAct05.31.22'!$BM$50,'BudgetvsAct05.31.22'!$BO$50,'BudgetvsAct05.31.22'!$BQ$50,'BudgetvsAct05.31.22'!$BS$50,'BudgetvsAct05.31.22'!$BU$50,'BudgetvsAct05.31.22'!$BW$50,'BudgetvsAct05.31.22'!$BY$50,'BudgetvsAct05.31.22'!$CA$50,'BudgetvsAct05.31.22'!$CC$50,'BudgetvsAct05.31.22'!$CE$50,'BudgetvsAct05.31.22'!$CG$50,'BudgetvsAct05.31.22'!$CI$50,'BudgetvsAct05.31.22'!$CK$50,'BudgetvsAct05.31.22'!$CM$50,'BudgetvsAct05.31.22'!$CO$50</definedName>
    <definedName name="QB_FORMULA_49" localSheetId="2" hidden="1">'BudgetvsAct05.31.22'!$CQ$50,'BudgetvsAct05.31.22'!$CS$50,'BudgetvsAct05.31.22'!$CU$50,'BudgetvsAct05.31.22'!$CW$50,'BudgetvsAct05.31.22'!$CY$50,'BudgetvsAct05.31.22'!$M$52,'BudgetvsAct05.31.22'!$O$52,'BudgetvsAct05.31.22'!$U$52,'BudgetvsAct05.31.22'!$W$52,'BudgetvsAct05.31.22'!$AC$52,'BudgetvsAct05.31.22'!$AE$52,'BudgetvsAct05.31.22'!$AK$52,'BudgetvsAct05.31.22'!$AM$52,'BudgetvsAct05.31.22'!$AS$52,'BudgetvsAct05.31.22'!$AU$52,'BudgetvsAct05.31.22'!$BA$52</definedName>
    <definedName name="QB_FORMULA_5" localSheetId="1" hidden="1">'BalanceSheetPrevYr05.31.22'!$K$46,'BalanceSheetPrevYr05.31.22'!$M$46,'BalanceSheetPrevYr05.31.22'!$K$47,'BalanceSheetPrevYr05.31.22'!$M$47,'BalanceSheetPrevYr05.31.22'!$K$48,'BalanceSheetPrevYr05.31.22'!$M$48,'BalanceSheetPrevYr05.31.22'!$K$49,'BalanceSheetPrevYr05.31.22'!$M$49,'BalanceSheetPrevYr05.31.22'!$K$50,'BalanceSheetPrevYr05.31.22'!$M$50,'BalanceSheetPrevYr05.31.22'!$G$51,'BalanceSheetPrevYr05.31.22'!$I$51,'BalanceSheetPrevYr05.31.22'!$K$51,'BalanceSheetPrevYr05.31.22'!$M$51,'BalanceSheetPrevYr05.31.22'!$K$53,'BalanceSheetPrevYr05.31.22'!$M$53</definedName>
    <definedName name="QB_FORMULA_5" localSheetId="2" hidden="1">'BudgetvsAct05.31.22'!$AU$14,'BudgetvsAct05.31.22'!$BA$14,'BudgetvsAct05.31.22'!$BC$14,'BudgetvsAct05.31.22'!$BI$14,'BudgetvsAct05.31.22'!$BK$14,'BudgetvsAct05.31.22'!$BQ$14,'BudgetvsAct05.31.22'!$BS$14,'BudgetvsAct05.31.22'!$BY$14,'BudgetvsAct05.31.22'!$CA$14,'BudgetvsAct05.31.22'!$CG$14,'BudgetvsAct05.31.22'!$CI$14,'BudgetvsAct05.31.22'!$CO$14,'BudgetvsAct05.31.22'!$CQ$14,'BudgetvsAct05.31.22'!$CS$14,'BudgetvsAct05.31.22'!$CU$14,'BudgetvsAct05.31.22'!$CW$14</definedName>
    <definedName name="QB_FORMULA_50" localSheetId="2" hidden="1">'BudgetvsAct05.31.22'!$BC$52,'BudgetvsAct05.31.22'!$CS$52,'BudgetvsAct05.31.22'!$CU$52,'BudgetvsAct05.31.22'!$CW$52,'BudgetvsAct05.31.22'!$CY$52,'BudgetvsAct05.31.22'!$I$53,'BudgetvsAct05.31.22'!$K$53,'BudgetvsAct05.31.22'!$M$53,'BudgetvsAct05.31.22'!$O$53,'BudgetvsAct05.31.22'!$Q$53,'BudgetvsAct05.31.22'!$S$53,'BudgetvsAct05.31.22'!$U$53,'BudgetvsAct05.31.22'!$W$53,'BudgetvsAct05.31.22'!$Y$53,'BudgetvsAct05.31.22'!$AA$53,'BudgetvsAct05.31.22'!$AC$53</definedName>
    <definedName name="QB_FORMULA_51" localSheetId="2" hidden="1">'BudgetvsAct05.31.22'!$AE$53,'BudgetvsAct05.31.22'!$AG$53,'BudgetvsAct05.31.22'!$AI$53,'BudgetvsAct05.31.22'!$AK$53,'BudgetvsAct05.31.22'!$AM$53,'BudgetvsAct05.31.22'!$AO$53,'BudgetvsAct05.31.22'!$AQ$53,'BudgetvsAct05.31.22'!$AS$53,'BudgetvsAct05.31.22'!$AU$53,'BudgetvsAct05.31.22'!$AW$53,'BudgetvsAct05.31.22'!$AY$53,'BudgetvsAct05.31.22'!$BA$53,'BudgetvsAct05.31.22'!$BC$53,'BudgetvsAct05.31.22'!$BE$53,'BudgetvsAct05.31.22'!$BM$53,'BudgetvsAct05.31.22'!$BU$53</definedName>
    <definedName name="QB_FORMULA_52" localSheetId="2" hidden="1">'BudgetvsAct05.31.22'!$CC$53,'BudgetvsAct05.31.22'!$CK$53,'BudgetvsAct05.31.22'!$CS$53,'BudgetvsAct05.31.22'!$CU$53,'BudgetvsAct05.31.22'!$CW$53,'BudgetvsAct05.31.22'!$CY$53,'BudgetvsAct05.31.22'!$CS$55,'BudgetvsAct05.31.22'!$CS$56,'BudgetvsAct05.31.22'!$M$57,'BudgetvsAct05.31.22'!$O$57,'BudgetvsAct05.31.22'!$U$57,'BudgetvsAct05.31.22'!$W$57,'BudgetvsAct05.31.22'!$AC$57,'BudgetvsAct05.31.22'!$AE$57,'BudgetvsAct05.31.22'!$AK$57,'BudgetvsAct05.31.22'!$AM$57</definedName>
    <definedName name="QB_FORMULA_53" localSheetId="2" hidden="1">'BudgetvsAct05.31.22'!$AS$57,'BudgetvsAct05.31.22'!$AU$57,'BudgetvsAct05.31.22'!$BA$57,'BudgetvsAct05.31.22'!$BC$57,'BudgetvsAct05.31.22'!$CS$57,'BudgetvsAct05.31.22'!$CU$57,'BudgetvsAct05.31.22'!$CW$57,'BudgetvsAct05.31.22'!$CY$57,'BudgetvsAct05.31.22'!$M$58,'BudgetvsAct05.31.22'!$O$58,'BudgetvsAct05.31.22'!$U$58,'BudgetvsAct05.31.22'!$W$58,'BudgetvsAct05.31.22'!$AC$58,'BudgetvsAct05.31.22'!$AE$58,'BudgetvsAct05.31.22'!$AK$58,'BudgetvsAct05.31.22'!$AM$58</definedName>
    <definedName name="QB_FORMULA_54" localSheetId="2" hidden="1">'BudgetvsAct05.31.22'!$AS$58,'BudgetvsAct05.31.22'!$AU$58,'BudgetvsAct05.31.22'!$BA$58,'BudgetvsAct05.31.22'!$BC$58,'BudgetvsAct05.31.22'!$BI$58,'BudgetvsAct05.31.22'!$BK$58,'BudgetvsAct05.31.22'!$BQ$58,'BudgetvsAct05.31.22'!$BS$58,'BudgetvsAct05.31.22'!$BY$58,'BudgetvsAct05.31.22'!$CA$58,'BudgetvsAct05.31.22'!$CG$58,'BudgetvsAct05.31.22'!$CI$58,'BudgetvsAct05.31.22'!$CO$58,'BudgetvsAct05.31.22'!$CQ$58,'BudgetvsAct05.31.22'!$CS$58,'BudgetvsAct05.31.22'!$CU$58</definedName>
    <definedName name="QB_FORMULA_55" localSheetId="2" hidden="1">'BudgetvsAct05.31.22'!$CW$58,'BudgetvsAct05.31.22'!$CY$58,'BudgetvsAct05.31.22'!$I$59,'BudgetvsAct05.31.22'!$K$59,'BudgetvsAct05.31.22'!$M$59,'BudgetvsAct05.31.22'!$O$59,'BudgetvsAct05.31.22'!$Q$59,'BudgetvsAct05.31.22'!$S$59,'BudgetvsAct05.31.22'!$U$59,'BudgetvsAct05.31.22'!$W$59,'BudgetvsAct05.31.22'!$Y$59,'BudgetvsAct05.31.22'!$AA$59,'BudgetvsAct05.31.22'!$AC$59,'BudgetvsAct05.31.22'!$AE$59,'BudgetvsAct05.31.22'!$AG$59,'BudgetvsAct05.31.22'!$AI$59</definedName>
    <definedName name="QB_FORMULA_56" localSheetId="2" hidden="1">'BudgetvsAct05.31.22'!$AK$59,'BudgetvsAct05.31.22'!$AM$59,'BudgetvsAct05.31.22'!$AO$59,'BudgetvsAct05.31.22'!$AQ$59,'BudgetvsAct05.31.22'!$AS$59,'BudgetvsAct05.31.22'!$AU$59,'BudgetvsAct05.31.22'!$AW$59,'BudgetvsAct05.31.22'!$AY$59,'BudgetvsAct05.31.22'!$BA$59,'BudgetvsAct05.31.22'!$BC$59,'BudgetvsAct05.31.22'!$BE$59,'BudgetvsAct05.31.22'!$BG$59,'BudgetvsAct05.31.22'!$BI$59,'BudgetvsAct05.31.22'!$BK$59,'BudgetvsAct05.31.22'!$BM$59,'BudgetvsAct05.31.22'!$BO$59</definedName>
    <definedName name="QB_FORMULA_57" localSheetId="2" hidden="1">'BudgetvsAct05.31.22'!$BQ$59,'BudgetvsAct05.31.22'!$BS$59,'BudgetvsAct05.31.22'!$BU$59,'BudgetvsAct05.31.22'!$BW$59,'BudgetvsAct05.31.22'!$BY$59,'BudgetvsAct05.31.22'!$CA$59,'BudgetvsAct05.31.22'!$CC$59,'BudgetvsAct05.31.22'!$CE$59,'BudgetvsAct05.31.22'!$CG$59,'BudgetvsAct05.31.22'!$CI$59,'BudgetvsAct05.31.22'!$CK$59,'BudgetvsAct05.31.22'!$CM$59,'BudgetvsAct05.31.22'!$CO$59,'BudgetvsAct05.31.22'!$CQ$59,'BudgetvsAct05.31.22'!$CS$59,'BudgetvsAct05.31.22'!$CU$59</definedName>
    <definedName name="QB_FORMULA_58" localSheetId="2" hidden="1">'BudgetvsAct05.31.22'!$CW$59,'BudgetvsAct05.31.22'!$CY$59,'BudgetvsAct05.31.22'!$M$60,'BudgetvsAct05.31.22'!$O$60,'BudgetvsAct05.31.22'!$U$60,'BudgetvsAct05.31.22'!$W$60,'BudgetvsAct05.31.22'!$AC$60,'BudgetvsAct05.31.22'!$AE$60,'BudgetvsAct05.31.22'!$AK$60,'BudgetvsAct05.31.22'!$AM$60,'BudgetvsAct05.31.22'!$AS$60,'BudgetvsAct05.31.22'!$AU$60,'BudgetvsAct05.31.22'!$BA$60,'BudgetvsAct05.31.22'!$BC$60,'BudgetvsAct05.31.22'!$BI$60,'BudgetvsAct05.31.22'!$BK$60</definedName>
    <definedName name="QB_FORMULA_59" localSheetId="2" hidden="1">'BudgetvsAct05.31.22'!$BQ$60,'BudgetvsAct05.31.22'!$BS$60,'BudgetvsAct05.31.22'!$BY$60,'BudgetvsAct05.31.22'!$CA$60,'BudgetvsAct05.31.22'!$CG$60,'BudgetvsAct05.31.22'!$CI$60,'BudgetvsAct05.31.22'!$CO$60,'BudgetvsAct05.31.22'!$CQ$60,'BudgetvsAct05.31.22'!$CS$60,'BudgetvsAct05.31.22'!$CU$60,'BudgetvsAct05.31.22'!$CW$60,'BudgetvsAct05.31.22'!$CY$60,'BudgetvsAct05.31.22'!$M$61,'BudgetvsAct05.31.22'!$O$61,'BudgetvsAct05.31.22'!$U$61,'BudgetvsAct05.31.22'!$W$61</definedName>
    <definedName name="QB_FORMULA_6" localSheetId="1" hidden="1">'BalanceSheetPrevYr05.31.22'!$K$54,'BalanceSheetPrevYr05.31.22'!$M$54,'BalanceSheetPrevYr05.31.22'!$K$55,'BalanceSheetPrevYr05.31.22'!$M$55,'BalanceSheetPrevYr05.31.22'!$K$56,'BalanceSheetPrevYr05.31.22'!$M$56,'BalanceSheetPrevYr05.31.22'!$K$57,'BalanceSheetPrevYr05.31.22'!$M$57,'BalanceSheetPrevYr05.31.22'!$K$58,'BalanceSheetPrevYr05.31.22'!$M$58,'BalanceSheetPrevYr05.31.22'!$K$59,'BalanceSheetPrevYr05.31.22'!$M$59,'BalanceSheetPrevYr05.31.22'!$G$60,'BalanceSheetPrevYr05.31.22'!$I$60,'BalanceSheetPrevYr05.31.22'!$K$60,'BalanceSheetPrevYr05.31.22'!$M$60</definedName>
    <definedName name="QB_FORMULA_6" localSheetId="2" hidden="1">'BudgetvsAct05.31.22'!$CY$14,'BudgetvsAct05.31.22'!$M$15,'BudgetvsAct05.31.22'!$O$15,'BudgetvsAct05.31.22'!$U$15,'BudgetvsAct05.31.22'!$W$15,'BudgetvsAct05.31.22'!$AC$15,'BudgetvsAct05.31.22'!$AE$15,'BudgetvsAct05.31.22'!$AK$15,'BudgetvsAct05.31.22'!$AM$15,'BudgetvsAct05.31.22'!$AS$15,'BudgetvsAct05.31.22'!$AU$15,'BudgetvsAct05.31.22'!$BA$15,'BudgetvsAct05.31.22'!$BC$15,'BudgetvsAct05.31.22'!$BI$15,'BudgetvsAct05.31.22'!$BK$15,'BudgetvsAct05.31.22'!$BQ$15</definedName>
    <definedName name="QB_FORMULA_60" localSheetId="2" hidden="1">'BudgetvsAct05.31.22'!$AC$61,'BudgetvsAct05.31.22'!$AE$61,'BudgetvsAct05.31.22'!$AK$61,'BudgetvsAct05.31.22'!$AM$61,'BudgetvsAct05.31.22'!$AS$61,'BudgetvsAct05.31.22'!$AU$61,'BudgetvsAct05.31.22'!$BA$61,'BudgetvsAct05.31.22'!$BC$61,'BudgetvsAct05.31.22'!$CS$61,'BudgetvsAct05.31.22'!$CU$61,'BudgetvsAct05.31.22'!$CW$61,'BudgetvsAct05.31.22'!$CY$61,'BudgetvsAct05.31.22'!$M$62,'BudgetvsAct05.31.22'!$O$62,'BudgetvsAct05.31.22'!$U$62,'BudgetvsAct05.31.22'!$W$62</definedName>
    <definedName name="QB_FORMULA_61" localSheetId="2" hidden="1">'BudgetvsAct05.31.22'!$AC$62,'BudgetvsAct05.31.22'!$AE$62,'BudgetvsAct05.31.22'!$AK$62,'BudgetvsAct05.31.22'!$AM$62,'BudgetvsAct05.31.22'!$AS$62,'BudgetvsAct05.31.22'!$AU$62,'BudgetvsAct05.31.22'!$BA$62,'BudgetvsAct05.31.22'!$BC$62,'BudgetvsAct05.31.22'!$CS$62,'BudgetvsAct05.31.22'!$CU$62,'BudgetvsAct05.31.22'!$CW$62,'BudgetvsAct05.31.22'!$CY$62,'BudgetvsAct05.31.22'!$I$63,'BudgetvsAct05.31.22'!$K$63,'BudgetvsAct05.31.22'!$M$63,'BudgetvsAct05.31.22'!$O$63</definedName>
    <definedName name="QB_FORMULA_62" localSheetId="2" hidden="1">'BudgetvsAct05.31.22'!$Q$63,'BudgetvsAct05.31.22'!$S$63,'BudgetvsAct05.31.22'!$U$63,'BudgetvsAct05.31.22'!$W$63,'BudgetvsAct05.31.22'!$Y$63,'BudgetvsAct05.31.22'!$AA$63,'BudgetvsAct05.31.22'!$AC$63,'BudgetvsAct05.31.22'!$AE$63,'BudgetvsAct05.31.22'!$AG$63,'BudgetvsAct05.31.22'!$AI$63,'BudgetvsAct05.31.22'!$AK$63,'BudgetvsAct05.31.22'!$AM$63,'BudgetvsAct05.31.22'!$AO$63,'BudgetvsAct05.31.22'!$AQ$63,'BudgetvsAct05.31.22'!$AS$63,'BudgetvsAct05.31.22'!$AU$63</definedName>
    <definedName name="QB_FORMULA_63" localSheetId="2" hidden="1">'BudgetvsAct05.31.22'!$AW$63,'BudgetvsAct05.31.22'!$AY$63,'BudgetvsAct05.31.22'!$BA$63,'BudgetvsAct05.31.22'!$BC$63,'BudgetvsAct05.31.22'!$BE$63,'BudgetvsAct05.31.22'!$BG$63,'BudgetvsAct05.31.22'!$BI$63,'BudgetvsAct05.31.22'!$BK$63,'BudgetvsAct05.31.22'!$BM$63,'BudgetvsAct05.31.22'!$BO$63,'BudgetvsAct05.31.22'!$BQ$63,'BudgetvsAct05.31.22'!$BS$63,'BudgetvsAct05.31.22'!$BU$63,'BudgetvsAct05.31.22'!$BW$63,'BudgetvsAct05.31.22'!$BY$63,'BudgetvsAct05.31.22'!$CA$63</definedName>
    <definedName name="QB_FORMULA_64" localSheetId="2" hidden="1">'BudgetvsAct05.31.22'!$CC$63,'BudgetvsAct05.31.22'!$CE$63,'BudgetvsAct05.31.22'!$CG$63,'BudgetvsAct05.31.22'!$CI$63,'BudgetvsAct05.31.22'!$CK$63,'BudgetvsAct05.31.22'!$CM$63,'BudgetvsAct05.31.22'!$CO$63,'BudgetvsAct05.31.22'!$CQ$63,'BudgetvsAct05.31.22'!$CS$63,'BudgetvsAct05.31.22'!$CU$63,'BudgetvsAct05.31.22'!$CW$63,'BudgetvsAct05.31.22'!$CY$63,'BudgetvsAct05.31.22'!$M$65,'BudgetvsAct05.31.22'!$O$65,'BudgetvsAct05.31.22'!$U$65,'BudgetvsAct05.31.22'!$W$65</definedName>
    <definedName name="QB_FORMULA_65" localSheetId="2" hidden="1">'BudgetvsAct05.31.22'!$AC$65,'BudgetvsAct05.31.22'!$AE$65,'BudgetvsAct05.31.22'!$AK$65,'BudgetvsAct05.31.22'!$AM$65,'BudgetvsAct05.31.22'!$AS$65,'BudgetvsAct05.31.22'!$AU$65,'BudgetvsAct05.31.22'!$BA$65,'BudgetvsAct05.31.22'!$BC$65,'BudgetvsAct05.31.22'!$CS$65,'BudgetvsAct05.31.22'!$CU$65,'BudgetvsAct05.31.22'!$CW$65,'BudgetvsAct05.31.22'!$CY$65,'BudgetvsAct05.31.22'!$M$66,'BudgetvsAct05.31.22'!$O$66,'BudgetvsAct05.31.22'!$U$66,'BudgetvsAct05.31.22'!$W$66</definedName>
    <definedName name="QB_FORMULA_66" localSheetId="2" hidden="1">'BudgetvsAct05.31.22'!$AC$66,'BudgetvsAct05.31.22'!$AE$66,'BudgetvsAct05.31.22'!$AK$66,'BudgetvsAct05.31.22'!$AM$66,'BudgetvsAct05.31.22'!$AS$66,'BudgetvsAct05.31.22'!$AU$66,'BudgetvsAct05.31.22'!$BA$66,'BudgetvsAct05.31.22'!$BC$66,'BudgetvsAct05.31.22'!$BI$66,'BudgetvsAct05.31.22'!$BK$66,'BudgetvsAct05.31.22'!$BQ$66,'BudgetvsAct05.31.22'!$BS$66,'BudgetvsAct05.31.22'!$BY$66,'BudgetvsAct05.31.22'!$CA$66,'BudgetvsAct05.31.22'!$CG$66,'BudgetvsAct05.31.22'!$CI$66</definedName>
    <definedName name="QB_FORMULA_67" localSheetId="2" hidden="1">'BudgetvsAct05.31.22'!$CO$66,'BudgetvsAct05.31.22'!$CQ$66,'BudgetvsAct05.31.22'!$CS$66,'BudgetvsAct05.31.22'!$CU$66,'BudgetvsAct05.31.22'!$CW$66,'BudgetvsAct05.31.22'!$CY$66,'BudgetvsAct05.31.22'!$I$67,'BudgetvsAct05.31.22'!$K$67,'BudgetvsAct05.31.22'!$M$67,'BudgetvsAct05.31.22'!$O$67,'BudgetvsAct05.31.22'!$Q$67,'BudgetvsAct05.31.22'!$S$67,'BudgetvsAct05.31.22'!$U$67,'BudgetvsAct05.31.22'!$W$67,'BudgetvsAct05.31.22'!$Y$67,'BudgetvsAct05.31.22'!$AA$67</definedName>
    <definedName name="QB_FORMULA_68" localSheetId="2" hidden="1">'BudgetvsAct05.31.22'!$AC$67,'BudgetvsAct05.31.22'!$AE$67,'BudgetvsAct05.31.22'!$AG$67,'BudgetvsAct05.31.22'!$AI$67,'BudgetvsAct05.31.22'!$AK$67,'BudgetvsAct05.31.22'!$AM$67,'BudgetvsAct05.31.22'!$AO$67,'BudgetvsAct05.31.22'!$AQ$67,'BudgetvsAct05.31.22'!$AS$67,'BudgetvsAct05.31.22'!$AU$67,'BudgetvsAct05.31.22'!$AW$67,'BudgetvsAct05.31.22'!$AY$67,'BudgetvsAct05.31.22'!$BA$67,'BudgetvsAct05.31.22'!$BC$67,'BudgetvsAct05.31.22'!$BE$67,'BudgetvsAct05.31.22'!$BG$67</definedName>
    <definedName name="QB_FORMULA_69" localSheetId="2" hidden="1">'BudgetvsAct05.31.22'!$BI$67,'BudgetvsAct05.31.22'!$BK$67,'BudgetvsAct05.31.22'!$BM$67,'BudgetvsAct05.31.22'!$BO$67,'BudgetvsAct05.31.22'!$BQ$67,'BudgetvsAct05.31.22'!$BS$67,'BudgetvsAct05.31.22'!$BU$67,'BudgetvsAct05.31.22'!$BW$67,'BudgetvsAct05.31.22'!$BY$67,'BudgetvsAct05.31.22'!$CA$67,'BudgetvsAct05.31.22'!$CC$67,'BudgetvsAct05.31.22'!$CE$67,'BudgetvsAct05.31.22'!$CG$67,'BudgetvsAct05.31.22'!$CI$67,'BudgetvsAct05.31.22'!$CK$67,'BudgetvsAct05.31.22'!$CM$67</definedName>
    <definedName name="QB_FORMULA_7" localSheetId="1" hidden="1">'BalanceSheetPrevYr05.31.22'!$G$61,'BalanceSheetPrevYr05.31.22'!$I$61,'BalanceSheetPrevYr05.31.22'!$K$61,'BalanceSheetPrevYr05.31.22'!$M$61,'BalanceSheetPrevYr05.31.22'!$K$63,'BalanceSheetPrevYr05.31.22'!$M$63,'BalanceSheetPrevYr05.31.22'!$G$64,'BalanceSheetPrevYr05.31.22'!$I$64,'BalanceSheetPrevYr05.31.22'!$K$64,'BalanceSheetPrevYr05.31.22'!$M$64,'BalanceSheetPrevYr05.31.22'!$G$65,'BalanceSheetPrevYr05.31.22'!$I$65,'BalanceSheetPrevYr05.31.22'!$K$65,'BalanceSheetPrevYr05.31.22'!$M$65,'BalanceSheetPrevYr05.31.22'!$K$70,'BalanceSheetPrevYr05.31.22'!$M$70</definedName>
    <definedName name="QB_FORMULA_7" localSheetId="2" hidden="1">'BudgetvsAct05.31.22'!$BS$15,'BudgetvsAct05.31.22'!$BY$15,'BudgetvsAct05.31.22'!$CA$15,'BudgetvsAct05.31.22'!$CG$15,'BudgetvsAct05.31.22'!$CI$15,'BudgetvsAct05.31.22'!$CO$15,'BudgetvsAct05.31.22'!$CQ$15,'BudgetvsAct05.31.22'!$CS$15,'BudgetvsAct05.31.22'!$CU$15,'BudgetvsAct05.31.22'!$CW$15,'BudgetvsAct05.31.22'!$CY$15,'BudgetvsAct05.31.22'!$M$16,'BudgetvsAct05.31.22'!$O$16,'BudgetvsAct05.31.22'!$U$16,'BudgetvsAct05.31.22'!$W$16,'BudgetvsAct05.31.22'!$AC$16</definedName>
    <definedName name="QB_FORMULA_70" localSheetId="2" hidden="1">'BudgetvsAct05.31.22'!$CO$67,'BudgetvsAct05.31.22'!$CQ$67,'BudgetvsAct05.31.22'!$CS$67,'BudgetvsAct05.31.22'!$CU$67,'BudgetvsAct05.31.22'!$CW$67,'BudgetvsAct05.31.22'!$CY$67,'BudgetvsAct05.31.22'!$M$68,'BudgetvsAct05.31.22'!$O$68,'BudgetvsAct05.31.22'!$U$68,'BudgetvsAct05.31.22'!$W$68,'BudgetvsAct05.31.22'!$AC$68,'BudgetvsAct05.31.22'!$AE$68,'BudgetvsAct05.31.22'!$AK$68,'BudgetvsAct05.31.22'!$AM$68,'BudgetvsAct05.31.22'!$AS$68,'BudgetvsAct05.31.22'!$AU$68</definedName>
    <definedName name="QB_FORMULA_71" localSheetId="2" hidden="1">'BudgetvsAct05.31.22'!$BA$68,'BudgetvsAct05.31.22'!$BC$68,'BudgetvsAct05.31.22'!$BI$68,'BudgetvsAct05.31.22'!$BK$68,'BudgetvsAct05.31.22'!$BQ$68,'BudgetvsAct05.31.22'!$BS$68,'BudgetvsAct05.31.22'!$BY$68,'BudgetvsAct05.31.22'!$CA$68,'BudgetvsAct05.31.22'!$CG$68,'BudgetvsAct05.31.22'!$CI$68,'BudgetvsAct05.31.22'!$CO$68,'BudgetvsAct05.31.22'!$CQ$68,'BudgetvsAct05.31.22'!$CS$68,'BudgetvsAct05.31.22'!$CU$68,'BudgetvsAct05.31.22'!$CW$68,'BudgetvsAct05.31.22'!$CY$68</definedName>
    <definedName name="QB_FORMULA_72" localSheetId="2" hidden="1">'BudgetvsAct05.31.22'!$M$69,'BudgetvsAct05.31.22'!$O$69,'BudgetvsAct05.31.22'!$U$69,'BudgetvsAct05.31.22'!$W$69,'BudgetvsAct05.31.22'!$AC$69,'BudgetvsAct05.31.22'!$AE$69,'BudgetvsAct05.31.22'!$AK$69,'BudgetvsAct05.31.22'!$AM$69,'BudgetvsAct05.31.22'!$AS$69,'BudgetvsAct05.31.22'!$AU$69,'BudgetvsAct05.31.22'!$BA$69,'BudgetvsAct05.31.22'!$BC$69,'BudgetvsAct05.31.22'!$BI$69,'BudgetvsAct05.31.22'!$BK$69,'BudgetvsAct05.31.22'!$BQ$69,'BudgetvsAct05.31.22'!$BS$69</definedName>
    <definedName name="QB_FORMULA_73" localSheetId="2" hidden="1">'BudgetvsAct05.31.22'!$BY$69,'BudgetvsAct05.31.22'!$CA$69,'BudgetvsAct05.31.22'!$CG$69,'BudgetvsAct05.31.22'!$CI$69,'BudgetvsAct05.31.22'!$CO$69,'BudgetvsAct05.31.22'!$CQ$69,'BudgetvsAct05.31.22'!$CS$69,'BudgetvsAct05.31.22'!$CU$69,'BudgetvsAct05.31.22'!$CW$69,'BudgetvsAct05.31.22'!$CY$69,'BudgetvsAct05.31.22'!$M$70,'BudgetvsAct05.31.22'!$O$70,'BudgetvsAct05.31.22'!$U$70,'BudgetvsAct05.31.22'!$W$70,'BudgetvsAct05.31.22'!$AC$70,'BudgetvsAct05.31.22'!$AE$70</definedName>
    <definedName name="QB_FORMULA_74" localSheetId="2" hidden="1">'BudgetvsAct05.31.22'!$AK$70,'BudgetvsAct05.31.22'!$AM$70,'BudgetvsAct05.31.22'!$AS$70,'BudgetvsAct05.31.22'!$AU$70,'BudgetvsAct05.31.22'!$BA$70,'BudgetvsAct05.31.22'!$BC$70,'BudgetvsAct05.31.22'!$CS$70,'BudgetvsAct05.31.22'!$CU$70,'BudgetvsAct05.31.22'!$CW$70,'BudgetvsAct05.31.22'!$CY$70,'BudgetvsAct05.31.22'!$M$71,'BudgetvsAct05.31.22'!$O$71,'BudgetvsAct05.31.22'!$U$71,'BudgetvsAct05.31.22'!$W$71,'BudgetvsAct05.31.22'!$AC$71,'BudgetvsAct05.31.22'!$AE$71</definedName>
    <definedName name="QB_FORMULA_75" localSheetId="2" hidden="1">'BudgetvsAct05.31.22'!$AK$71,'BudgetvsAct05.31.22'!$AM$71,'BudgetvsAct05.31.22'!$AS$71,'BudgetvsAct05.31.22'!$AU$71,'BudgetvsAct05.31.22'!$BA$71,'BudgetvsAct05.31.22'!$BC$71,'BudgetvsAct05.31.22'!$BI$71,'BudgetvsAct05.31.22'!$BK$71,'BudgetvsAct05.31.22'!$BQ$71,'BudgetvsAct05.31.22'!$BS$71,'BudgetvsAct05.31.22'!$BY$71,'BudgetvsAct05.31.22'!$CA$71,'BudgetvsAct05.31.22'!$CG$71,'BudgetvsAct05.31.22'!$CI$71,'BudgetvsAct05.31.22'!$CO$71,'BudgetvsAct05.31.22'!$CQ$71</definedName>
    <definedName name="QB_FORMULA_76" localSheetId="2" hidden="1">'BudgetvsAct05.31.22'!$CS$71,'BudgetvsAct05.31.22'!$CU$71,'BudgetvsAct05.31.22'!$CW$71,'BudgetvsAct05.31.22'!$CY$71,'BudgetvsAct05.31.22'!$M$72,'BudgetvsAct05.31.22'!$O$72,'BudgetvsAct05.31.22'!$U$72,'BudgetvsAct05.31.22'!$W$72,'BudgetvsAct05.31.22'!$AC$72,'BudgetvsAct05.31.22'!$AE$72,'BudgetvsAct05.31.22'!$AK$72,'BudgetvsAct05.31.22'!$AM$72,'BudgetvsAct05.31.22'!$AS$72,'BudgetvsAct05.31.22'!$AU$72,'BudgetvsAct05.31.22'!$BA$72,'BudgetvsAct05.31.22'!$BC$72</definedName>
    <definedName name="QB_FORMULA_77" localSheetId="2" hidden="1">'BudgetvsAct05.31.22'!$BI$72,'BudgetvsAct05.31.22'!$BK$72,'BudgetvsAct05.31.22'!$BQ$72,'BudgetvsAct05.31.22'!$BS$72,'BudgetvsAct05.31.22'!$BY$72,'BudgetvsAct05.31.22'!$CA$72,'BudgetvsAct05.31.22'!$CG$72,'BudgetvsAct05.31.22'!$CI$72,'BudgetvsAct05.31.22'!$CO$72,'BudgetvsAct05.31.22'!$CQ$72,'BudgetvsAct05.31.22'!$CS$72,'BudgetvsAct05.31.22'!$CU$72,'BudgetvsAct05.31.22'!$CW$72,'BudgetvsAct05.31.22'!$CY$72,'BudgetvsAct05.31.22'!$I$73,'BudgetvsAct05.31.22'!$K$73</definedName>
    <definedName name="QB_FORMULA_78" localSheetId="2" hidden="1">'BudgetvsAct05.31.22'!$M$73,'BudgetvsAct05.31.22'!$O$73,'BudgetvsAct05.31.22'!$Q$73,'BudgetvsAct05.31.22'!$S$73,'BudgetvsAct05.31.22'!$U$73,'BudgetvsAct05.31.22'!$W$73,'BudgetvsAct05.31.22'!$Y$73,'BudgetvsAct05.31.22'!$AA$73,'BudgetvsAct05.31.22'!$AC$73,'BudgetvsAct05.31.22'!$AE$73,'BudgetvsAct05.31.22'!$AG$73,'BudgetvsAct05.31.22'!$AI$73,'BudgetvsAct05.31.22'!$AK$73,'BudgetvsAct05.31.22'!$AM$73,'BudgetvsAct05.31.22'!$AO$73,'BudgetvsAct05.31.22'!$AQ$73</definedName>
    <definedName name="QB_FORMULA_79" localSheetId="2" hidden="1">'BudgetvsAct05.31.22'!$AS$73,'BudgetvsAct05.31.22'!$AU$73,'BudgetvsAct05.31.22'!$AW$73,'BudgetvsAct05.31.22'!$AY$73,'BudgetvsAct05.31.22'!$BA$73,'BudgetvsAct05.31.22'!$BC$73,'BudgetvsAct05.31.22'!$BE$73,'BudgetvsAct05.31.22'!$BG$73,'BudgetvsAct05.31.22'!$BI$73,'BudgetvsAct05.31.22'!$BK$73,'BudgetvsAct05.31.22'!$BM$73,'BudgetvsAct05.31.22'!$BO$73,'BudgetvsAct05.31.22'!$BQ$73,'BudgetvsAct05.31.22'!$BS$73,'BudgetvsAct05.31.22'!$BU$73,'BudgetvsAct05.31.22'!$BW$73</definedName>
    <definedName name="QB_FORMULA_8" localSheetId="1" hidden="1">'BalanceSheetPrevYr05.31.22'!$G$71,'BalanceSheetPrevYr05.31.22'!$I$71,'BalanceSheetPrevYr05.31.22'!$K$71,'BalanceSheetPrevYr05.31.22'!$M$71,'BalanceSheetPrevYr05.31.22'!$K$73,'BalanceSheetPrevYr05.31.22'!$M$73,'BalanceSheetPrevYr05.31.22'!$K$74,'BalanceSheetPrevYr05.31.22'!$M$74,'BalanceSheetPrevYr05.31.22'!$K$76,'BalanceSheetPrevYr05.31.22'!$M$76,'BalanceSheetPrevYr05.31.22'!$K$77,'BalanceSheetPrevYr05.31.22'!$M$77,'BalanceSheetPrevYr05.31.22'!$K$78,'BalanceSheetPrevYr05.31.22'!$M$78,'BalanceSheetPrevYr05.31.22'!$K$79,'BalanceSheetPrevYr05.31.22'!$M$79</definedName>
    <definedName name="QB_FORMULA_8" localSheetId="2" hidden="1">'BudgetvsAct05.31.22'!$AE$16,'BudgetvsAct05.31.22'!$AK$16,'BudgetvsAct05.31.22'!$AM$16,'BudgetvsAct05.31.22'!$AS$16,'BudgetvsAct05.31.22'!$AU$16,'BudgetvsAct05.31.22'!$BA$16,'BudgetvsAct05.31.22'!$BC$16,'BudgetvsAct05.31.22'!$CS$16,'BudgetvsAct05.31.22'!$CU$16,'BudgetvsAct05.31.22'!$CW$16,'BudgetvsAct05.31.22'!$CY$16,'BudgetvsAct05.31.22'!$M$17,'BudgetvsAct05.31.22'!$O$17,'BudgetvsAct05.31.22'!$U$17,'BudgetvsAct05.31.22'!$W$17,'BudgetvsAct05.31.22'!$AC$17</definedName>
    <definedName name="QB_FORMULA_80" localSheetId="2" hidden="1">'BudgetvsAct05.31.22'!$BY$73,'BudgetvsAct05.31.22'!$CA$73,'BudgetvsAct05.31.22'!$CC$73,'BudgetvsAct05.31.22'!$CE$73,'BudgetvsAct05.31.22'!$CG$73,'BudgetvsAct05.31.22'!$CI$73,'BudgetvsAct05.31.22'!$CK$73,'BudgetvsAct05.31.22'!$CM$73,'BudgetvsAct05.31.22'!$CO$73,'BudgetvsAct05.31.22'!$CQ$73,'BudgetvsAct05.31.22'!$CS$73,'BudgetvsAct05.31.22'!$CU$73,'BudgetvsAct05.31.22'!$CW$73,'BudgetvsAct05.31.22'!$CY$73,'BudgetvsAct05.31.22'!$M$75,'BudgetvsAct05.31.22'!$O$75</definedName>
    <definedName name="QB_FORMULA_81" localSheetId="2" hidden="1">'BudgetvsAct05.31.22'!$U$75,'BudgetvsAct05.31.22'!$W$75,'BudgetvsAct05.31.22'!$AC$75,'BudgetvsAct05.31.22'!$AE$75,'BudgetvsAct05.31.22'!$AK$75,'BudgetvsAct05.31.22'!$AM$75,'BudgetvsAct05.31.22'!$AS$75,'BudgetvsAct05.31.22'!$AU$75,'BudgetvsAct05.31.22'!$BA$75,'BudgetvsAct05.31.22'!$BC$75,'BudgetvsAct05.31.22'!$BI$75,'BudgetvsAct05.31.22'!$BK$75,'BudgetvsAct05.31.22'!$BQ$75,'BudgetvsAct05.31.22'!$BS$75,'BudgetvsAct05.31.22'!$BY$75,'BudgetvsAct05.31.22'!$CA$75</definedName>
    <definedName name="QB_FORMULA_82" localSheetId="2" hidden="1">'BudgetvsAct05.31.22'!$CG$75,'BudgetvsAct05.31.22'!$CI$75,'BudgetvsAct05.31.22'!$CO$75,'BudgetvsAct05.31.22'!$CQ$75,'BudgetvsAct05.31.22'!$CS$75,'BudgetvsAct05.31.22'!$CU$75,'BudgetvsAct05.31.22'!$CW$75,'BudgetvsAct05.31.22'!$CY$75,'BudgetvsAct05.31.22'!$M$76,'BudgetvsAct05.31.22'!$O$76,'BudgetvsAct05.31.22'!$U$76,'BudgetvsAct05.31.22'!$W$76,'BudgetvsAct05.31.22'!$AC$76,'BudgetvsAct05.31.22'!$AE$76,'BudgetvsAct05.31.22'!$AK$76,'BudgetvsAct05.31.22'!$AM$76</definedName>
    <definedName name="QB_FORMULA_83" localSheetId="2" hidden="1">'BudgetvsAct05.31.22'!$AS$76,'BudgetvsAct05.31.22'!$AU$76,'BudgetvsAct05.31.22'!$BA$76,'BudgetvsAct05.31.22'!$BC$76,'BudgetvsAct05.31.22'!$CS$76,'BudgetvsAct05.31.22'!$CU$76,'BudgetvsAct05.31.22'!$CW$76,'BudgetvsAct05.31.22'!$CY$76,'BudgetvsAct05.31.22'!$M$77,'BudgetvsAct05.31.22'!$O$77,'BudgetvsAct05.31.22'!$U$77,'BudgetvsAct05.31.22'!$W$77,'BudgetvsAct05.31.22'!$AC$77,'BudgetvsAct05.31.22'!$AE$77,'BudgetvsAct05.31.22'!$AK$77,'BudgetvsAct05.31.22'!$AM$77</definedName>
    <definedName name="QB_FORMULA_84" localSheetId="2" hidden="1">'BudgetvsAct05.31.22'!$AS$77,'BudgetvsAct05.31.22'!$AU$77,'BudgetvsAct05.31.22'!$BA$77,'BudgetvsAct05.31.22'!$BC$77,'BudgetvsAct05.31.22'!$CS$77,'BudgetvsAct05.31.22'!$CU$77,'BudgetvsAct05.31.22'!$CW$77,'BudgetvsAct05.31.22'!$CY$77,'BudgetvsAct05.31.22'!$M$78,'BudgetvsAct05.31.22'!$O$78,'BudgetvsAct05.31.22'!$U$78,'BudgetvsAct05.31.22'!$W$78,'BudgetvsAct05.31.22'!$AC$78,'BudgetvsAct05.31.22'!$AE$78,'BudgetvsAct05.31.22'!$AK$78,'BudgetvsAct05.31.22'!$AM$78</definedName>
    <definedName name="QB_FORMULA_85" localSheetId="2" hidden="1">'BudgetvsAct05.31.22'!$AS$78,'BudgetvsAct05.31.22'!$AU$78,'BudgetvsAct05.31.22'!$BA$78,'BudgetvsAct05.31.22'!$BC$78,'BudgetvsAct05.31.22'!$CS$78,'BudgetvsAct05.31.22'!$CU$78,'BudgetvsAct05.31.22'!$CW$78,'BudgetvsAct05.31.22'!$CY$78,'BudgetvsAct05.31.22'!$I$79,'BudgetvsAct05.31.22'!$K$79,'BudgetvsAct05.31.22'!$M$79,'BudgetvsAct05.31.22'!$O$79,'BudgetvsAct05.31.22'!$Q$79,'BudgetvsAct05.31.22'!$S$79,'BudgetvsAct05.31.22'!$U$79,'BudgetvsAct05.31.22'!$W$79</definedName>
    <definedName name="QB_FORMULA_86" localSheetId="2" hidden="1">'BudgetvsAct05.31.22'!$Y$79,'BudgetvsAct05.31.22'!$AA$79,'BudgetvsAct05.31.22'!$AC$79,'BudgetvsAct05.31.22'!$AE$79,'BudgetvsAct05.31.22'!$AG$79,'BudgetvsAct05.31.22'!$AI$79,'BudgetvsAct05.31.22'!$AK$79,'BudgetvsAct05.31.22'!$AM$79,'BudgetvsAct05.31.22'!$AO$79,'BudgetvsAct05.31.22'!$AQ$79,'BudgetvsAct05.31.22'!$AS$79,'BudgetvsAct05.31.22'!$AU$79,'BudgetvsAct05.31.22'!$AW$79,'BudgetvsAct05.31.22'!$AY$79,'BudgetvsAct05.31.22'!$BA$79,'BudgetvsAct05.31.22'!$BC$79</definedName>
    <definedName name="QB_FORMULA_87" localSheetId="2" hidden="1">'BudgetvsAct05.31.22'!$BE$79,'BudgetvsAct05.31.22'!$BG$79,'BudgetvsAct05.31.22'!$BI$79,'BudgetvsAct05.31.22'!$BK$79,'BudgetvsAct05.31.22'!$BM$79,'BudgetvsAct05.31.22'!$BO$79,'BudgetvsAct05.31.22'!$BQ$79,'BudgetvsAct05.31.22'!$BS$79,'BudgetvsAct05.31.22'!$BU$79,'BudgetvsAct05.31.22'!$BW$79,'BudgetvsAct05.31.22'!$BY$79,'BudgetvsAct05.31.22'!$CA$79,'BudgetvsAct05.31.22'!$CC$79,'BudgetvsAct05.31.22'!$CE$79,'BudgetvsAct05.31.22'!$CG$79,'BudgetvsAct05.31.22'!$CI$79</definedName>
    <definedName name="QB_FORMULA_88" localSheetId="2" hidden="1">'BudgetvsAct05.31.22'!$CK$79,'BudgetvsAct05.31.22'!$CM$79,'BudgetvsAct05.31.22'!$CO$79,'BudgetvsAct05.31.22'!$CQ$79,'BudgetvsAct05.31.22'!$CS$79,'BudgetvsAct05.31.22'!$CU$79,'BudgetvsAct05.31.22'!$CW$79,'BudgetvsAct05.31.22'!$CY$79,'BudgetvsAct05.31.22'!$I$80,'BudgetvsAct05.31.22'!$K$80,'BudgetvsAct05.31.22'!$M$80,'BudgetvsAct05.31.22'!$O$80,'BudgetvsAct05.31.22'!$Q$80,'BudgetvsAct05.31.22'!$S$80,'BudgetvsAct05.31.22'!$U$80,'BudgetvsAct05.31.22'!$W$80</definedName>
    <definedName name="QB_FORMULA_89" localSheetId="2" hidden="1">'BudgetvsAct05.31.22'!$Y$80,'BudgetvsAct05.31.22'!$AA$80,'BudgetvsAct05.31.22'!$AC$80,'BudgetvsAct05.31.22'!$AE$80,'BudgetvsAct05.31.22'!$AG$80,'BudgetvsAct05.31.22'!$AI$80,'BudgetvsAct05.31.22'!$AK$80,'BudgetvsAct05.31.22'!$AM$80,'BudgetvsAct05.31.22'!$AO$80,'BudgetvsAct05.31.22'!$AQ$80,'BudgetvsAct05.31.22'!$AS$80,'BudgetvsAct05.31.22'!$AU$80,'BudgetvsAct05.31.22'!$AW$80,'BudgetvsAct05.31.22'!$AY$80,'BudgetvsAct05.31.22'!$BA$80,'BudgetvsAct05.31.22'!$BC$80</definedName>
    <definedName name="QB_FORMULA_9" localSheetId="1" hidden="1">'BalanceSheetPrevYr05.31.22'!$K$80,'BalanceSheetPrevYr05.31.22'!$M$80,'BalanceSheetPrevYr05.31.22'!$K$81,'BalanceSheetPrevYr05.31.22'!$M$81,'BalanceSheetPrevYr05.31.22'!$K$82,'BalanceSheetPrevYr05.31.22'!$M$82,'BalanceSheetPrevYr05.31.22'!$K$83,'BalanceSheetPrevYr05.31.22'!$M$83,'BalanceSheetPrevYr05.31.22'!$K$84,'BalanceSheetPrevYr05.31.22'!$M$84,'BalanceSheetPrevYr05.31.22'!$K$85,'BalanceSheetPrevYr05.31.22'!$M$85,'BalanceSheetPrevYr05.31.22'!$K$86,'BalanceSheetPrevYr05.31.22'!$M$86,'BalanceSheetPrevYr05.31.22'!$G$87,'BalanceSheetPrevYr05.31.22'!$I$87</definedName>
    <definedName name="QB_FORMULA_9" localSheetId="2" hidden="1">'BudgetvsAct05.31.22'!$AE$17,'BudgetvsAct05.31.22'!$AK$17,'BudgetvsAct05.31.22'!$AM$17,'BudgetvsAct05.31.22'!$AS$17,'BudgetvsAct05.31.22'!$AU$17,'BudgetvsAct05.31.22'!$BA$17,'BudgetvsAct05.31.22'!$BC$17,'BudgetvsAct05.31.22'!$CS$17,'BudgetvsAct05.31.22'!$CU$17,'BudgetvsAct05.31.22'!$CW$17,'BudgetvsAct05.31.22'!$CY$17,'BudgetvsAct05.31.22'!$M$18,'BudgetvsAct05.31.22'!$O$18,'BudgetvsAct05.31.22'!$U$18,'BudgetvsAct05.31.22'!$W$18,'BudgetvsAct05.31.22'!$AC$18</definedName>
    <definedName name="QB_FORMULA_90" localSheetId="2" hidden="1">'BudgetvsAct05.31.22'!$BE$80,'BudgetvsAct05.31.22'!$BG$80,'BudgetvsAct05.31.22'!$BI$80,'BudgetvsAct05.31.22'!$BK$80,'BudgetvsAct05.31.22'!$BM$80,'BudgetvsAct05.31.22'!$BO$80,'BudgetvsAct05.31.22'!$BQ$80,'BudgetvsAct05.31.22'!$BS$80,'BudgetvsAct05.31.22'!$BU$80,'BudgetvsAct05.31.22'!$BW$80,'BudgetvsAct05.31.22'!$BY$80,'BudgetvsAct05.31.22'!$CA$80,'BudgetvsAct05.31.22'!$CC$80,'BudgetvsAct05.31.22'!$CE$80,'BudgetvsAct05.31.22'!$CG$80,'BudgetvsAct05.31.22'!$CI$80</definedName>
    <definedName name="QB_FORMULA_91" localSheetId="2" hidden="1">'BudgetvsAct05.31.22'!$CK$80,'BudgetvsAct05.31.22'!$CM$80,'BudgetvsAct05.31.22'!$CO$80,'BudgetvsAct05.31.22'!$CQ$80,'BudgetvsAct05.31.22'!$CS$80,'BudgetvsAct05.31.22'!$CU$80,'BudgetvsAct05.31.22'!$CW$80,'BudgetvsAct05.31.22'!$CY$80,'BudgetvsAct05.31.22'!$I$81,'BudgetvsAct05.31.22'!$K$81,'BudgetvsAct05.31.22'!$M$81,'BudgetvsAct05.31.22'!$O$81,'BudgetvsAct05.31.22'!$Q$81,'BudgetvsAct05.31.22'!$S$81,'BudgetvsAct05.31.22'!$U$81,'BudgetvsAct05.31.22'!$W$81</definedName>
    <definedName name="QB_FORMULA_92" localSheetId="2" hidden="1">'BudgetvsAct05.31.22'!$Y$81,'BudgetvsAct05.31.22'!$AA$81,'BudgetvsAct05.31.22'!$AC$81,'BudgetvsAct05.31.22'!$AE$81,'BudgetvsAct05.31.22'!$AG$81,'BudgetvsAct05.31.22'!$AI$81,'BudgetvsAct05.31.22'!$AK$81,'BudgetvsAct05.31.22'!$AM$81,'BudgetvsAct05.31.22'!$AO$81,'BudgetvsAct05.31.22'!$AQ$81,'BudgetvsAct05.31.22'!$AS$81,'BudgetvsAct05.31.22'!$AU$81,'BudgetvsAct05.31.22'!$AW$81,'BudgetvsAct05.31.22'!$AY$81,'BudgetvsAct05.31.22'!$BA$81,'BudgetvsAct05.31.22'!$BC$81</definedName>
    <definedName name="QB_FORMULA_93" localSheetId="2" hidden="1">'BudgetvsAct05.31.22'!$BE$81,'BudgetvsAct05.31.22'!$BG$81,'BudgetvsAct05.31.22'!$BI$81,'BudgetvsAct05.31.22'!$BK$81,'BudgetvsAct05.31.22'!$BM$81,'BudgetvsAct05.31.22'!$BO$81,'BudgetvsAct05.31.22'!$BQ$81,'BudgetvsAct05.31.22'!$BS$81,'BudgetvsAct05.31.22'!$BU$81,'BudgetvsAct05.31.22'!$BW$81,'BudgetvsAct05.31.22'!$BY$81,'BudgetvsAct05.31.22'!$CA$81,'BudgetvsAct05.31.22'!$CC$81,'BudgetvsAct05.31.22'!$CE$81,'BudgetvsAct05.31.22'!$CG$81,'BudgetvsAct05.31.22'!$CI$81</definedName>
    <definedName name="QB_FORMULA_94" localSheetId="2" hidden="1">'BudgetvsAct05.31.22'!$CK$81,'BudgetvsAct05.31.22'!$CM$81,'BudgetvsAct05.31.22'!$CO$81,'BudgetvsAct05.31.22'!$CQ$81,'BudgetvsAct05.31.22'!$CS$81,'BudgetvsAct05.31.22'!$CU$81,'BudgetvsAct05.31.22'!$CW$81,'BudgetvsAct05.31.22'!$CY$81,'BudgetvsAct05.31.22'!$M$83,'BudgetvsAct05.31.22'!$O$83,'BudgetvsAct05.31.22'!$U$83,'BudgetvsAct05.31.22'!$W$83,'BudgetvsAct05.31.22'!$AC$83,'BudgetvsAct05.31.22'!$AE$83,'BudgetvsAct05.31.22'!$AK$83,'BudgetvsAct05.31.22'!$AM$83</definedName>
    <definedName name="QB_FORMULA_95" localSheetId="2" hidden="1">'BudgetvsAct05.31.22'!$AS$83,'BudgetvsAct05.31.22'!$AU$83,'BudgetvsAct05.31.22'!$BA$83,'BudgetvsAct05.31.22'!$BC$83,'BudgetvsAct05.31.22'!$BI$83,'BudgetvsAct05.31.22'!$BK$83,'BudgetvsAct05.31.22'!$BQ$83,'BudgetvsAct05.31.22'!$BS$83,'BudgetvsAct05.31.22'!$BY$83,'BudgetvsAct05.31.22'!$CA$83,'BudgetvsAct05.31.22'!$CG$83,'BudgetvsAct05.31.22'!$CI$83,'BudgetvsAct05.31.22'!$CO$83,'BudgetvsAct05.31.22'!$CQ$83,'BudgetvsAct05.31.22'!$CS$83,'BudgetvsAct05.31.22'!$CU$83</definedName>
    <definedName name="QB_FORMULA_96" localSheetId="2" hidden="1">'BudgetvsAct05.31.22'!$CW$83,'BudgetvsAct05.31.22'!$CY$83,'BudgetvsAct05.31.22'!$M$85,'BudgetvsAct05.31.22'!$O$85,'BudgetvsAct05.31.22'!$U$85,'BudgetvsAct05.31.22'!$W$85,'BudgetvsAct05.31.22'!$AC$85,'BudgetvsAct05.31.22'!$AE$85,'BudgetvsAct05.31.22'!$AK$85,'BudgetvsAct05.31.22'!$AM$85,'BudgetvsAct05.31.22'!$AS$85,'BudgetvsAct05.31.22'!$AU$85,'BudgetvsAct05.31.22'!$BA$85,'BudgetvsAct05.31.22'!$BC$85,'BudgetvsAct05.31.22'!$BI$85,'BudgetvsAct05.31.22'!$BK$85</definedName>
    <definedName name="QB_FORMULA_97" localSheetId="2" hidden="1">'BudgetvsAct05.31.22'!$BQ$85,'BudgetvsAct05.31.22'!$BS$85,'BudgetvsAct05.31.22'!$BY$85,'BudgetvsAct05.31.22'!$CA$85,'BudgetvsAct05.31.22'!$CG$85,'BudgetvsAct05.31.22'!$CI$85,'BudgetvsAct05.31.22'!$CO$85,'BudgetvsAct05.31.22'!$CQ$85,'BudgetvsAct05.31.22'!$CS$85,'BudgetvsAct05.31.22'!$CU$85,'BudgetvsAct05.31.22'!$CW$85,'BudgetvsAct05.31.22'!$CY$85,'BudgetvsAct05.31.22'!$M$86,'BudgetvsAct05.31.22'!$O$86,'BudgetvsAct05.31.22'!$U$86,'BudgetvsAct05.31.22'!$W$86</definedName>
    <definedName name="QB_FORMULA_98" localSheetId="2" hidden="1">'BudgetvsAct05.31.22'!$AC$86,'BudgetvsAct05.31.22'!$AE$86,'BudgetvsAct05.31.22'!$AK$86,'BudgetvsAct05.31.22'!$AM$86,'BudgetvsAct05.31.22'!$AS$86,'BudgetvsAct05.31.22'!$AU$86,'BudgetvsAct05.31.22'!$BA$86,'BudgetvsAct05.31.22'!$BC$86,'BudgetvsAct05.31.22'!$BI$86,'BudgetvsAct05.31.22'!$BK$86,'BudgetvsAct05.31.22'!$BQ$86,'BudgetvsAct05.31.22'!$BS$86,'BudgetvsAct05.31.22'!$BY$86,'BudgetvsAct05.31.22'!$CA$86,'BudgetvsAct05.31.22'!$CG$86,'BudgetvsAct05.31.22'!$CI$86</definedName>
    <definedName name="QB_FORMULA_99" localSheetId="2" hidden="1">'BudgetvsAct05.31.22'!$CO$86,'BudgetvsAct05.31.22'!$CQ$86,'BudgetvsAct05.31.22'!$CS$86,'BudgetvsAct05.31.22'!$CU$86,'BudgetvsAct05.31.22'!$CW$86,'BudgetvsAct05.31.22'!$CY$86,'BudgetvsAct05.31.22'!$M$87,'BudgetvsAct05.31.22'!$O$87,'BudgetvsAct05.31.22'!$U$87,'BudgetvsAct05.31.22'!$W$87,'BudgetvsAct05.31.22'!$AC$87,'BudgetvsAct05.31.22'!$AE$87,'BudgetvsAct05.31.22'!$AK$87,'BudgetvsAct05.31.22'!$AM$87,'BudgetvsAct05.31.22'!$AS$87,'BudgetvsAct05.31.22'!$AU$87</definedName>
    <definedName name="QB_ROW_1" localSheetId="1" hidden="1">'BalanceSheetPrevYr05.31.22'!$A$3</definedName>
    <definedName name="QB_ROW_10031" localSheetId="1" hidden="1">'BalanceSheetPrevYr05.31.22'!$D$69</definedName>
    <definedName name="QB_ROW_1010" localSheetId="0" hidden="1">'AR Aging 05.31.22'!$B$10</definedName>
    <definedName name="QB_ROW_1011" localSheetId="1" hidden="1">'BalanceSheetPrevYr05.31.22'!$B$4</definedName>
    <definedName name="QB_ROW_10220" localSheetId="0" hidden="1">'AR Aging 05.31.22'!$C$16</definedName>
    <definedName name="QB_ROW_1028210" localSheetId="0" hidden="1">'AR Aging 05.31.22'!$B$28</definedName>
    <definedName name="QB_ROW_10331" localSheetId="1" hidden="1">'BalanceSheetPrevYr05.31.22'!$D$71</definedName>
    <definedName name="QB_ROW_104250" localSheetId="2" hidden="1">'BudgetvsAct05.31.22'!$F$76</definedName>
    <definedName name="QB_ROW_109250" localSheetId="2" hidden="1">'BudgetvsAct05.31.22'!$F$77</definedName>
    <definedName name="QB_ROW_11220" localSheetId="0" hidden="1">'AR Aging 05.31.22'!$C$20</definedName>
    <definedName name="QB_ROW_12031" localSheetId="1" hidden="1">'BalanceSheetPrevYr05.31.22'!$D$72</definedName>
    <definedName name="QB_ROW_1220" localSheetId="0" hidden="1">'AR Aging 05.31.22'!$C$12</definedName>
    <definedName name="QB_ROW_1220" localSheetId="1" hidden="1">'BalanceSheetPrevYr05.31.22'!$C$96</definedName>
    <definedName name="QB_ROW_12331" localSheetId="1" hidden="1">'BalanceSheetPrevYr05.31.22'!$D$92</definedName>
    <definedName name="QB_ROW_130040" localSheetId="2" hidden="1">'BudgetvsAct05.31.22'!$E$165</definedName>
    <definedName name="QB_ROW_130250" localSheetId="2" hidden="1">'BudgetvsAct05.31.22'!$F$168</definedName>
    <definedName name="QB_ROW_130340" localSheetId="2" hidden="1">'BudgetvsAct05.31.22'!$E$169</definedName>
    <definedName name="QB_ROW_1310" localSheetId="0" hidden="1">'AR Aging 05.31.22'!$B$13</definedName>
    <definedName name="QB_ROW_1311" localSheetId="1" hidden="1">'BalanceSheetPrevYr05.31.22'!$B$22</definedName>
    <definedName name="QB_ROW_137040" localSheetId="2" hidden="1">'BudgetvsAct05.31.22'!$E$84</definedName>
    <definedName name="QB_ROW_137250" localSheetId="2" hidden="1">'BudgetvsAct05.31.22'!$F$93</definedName>
    <definedName name="QB_ROW_137340" localSheetId="2" hidden="1">'BudgetvsAct05.31.22'!$E$94</definedName>
    <definedName name="QB_ROW_139250" localSheetId="2" hidden="1">'BudgetvsAct05.31.22'!$F$90</definedName>
    <definedName name="QB_ROW_14010" localSheetId="0" hidden="1">'AR Aging 05.31.22'!$B$25</definedName>
    <definedName name="QB_ROW_14011" localSheetId="1" hidden="1">'BalanceSheetPrevYr05.31.22'!$B$95</definedName>
    <definedName name="QB_ROW_140250" localSheetId="2" hidden="1">'BudgetvsAct05.31.22'!$F$87</definedName>
    <definedName name="QB_ROW_141250" localSheetId="2" hidden="1">'BudgetvsAct05.31.22'!$F$88</definedName>
    <definedName name="QB_ROW_142250" localSheetId="2" hidden="1">'BudgetvsAct05.31.22'!$F$85</definedName>
    <definedName name="QB_ROW_1428210" localSheetId="0" hidden="1">'AR Aging 05.31.22'!$B$24</definedName>
    <definedName name="QB_ROW_14310" localSheetId="0" hidden="1">'AR Aging 05.31.22'!$B$27</definedName>
    <definedName name="QB_ROW_14311" localSheetId="1" hidden="1">'BalanceSheetPrevYr05.31.22'!$B$101</definedName>
    <definedName name="QB_ROW_147050" localSheetId="2" hidden="1">'BudgetvsAct05.31.22'!$F$122</definedName>
    <definedName name="QB_ROW_1472210" localSheetId="0" hidden="1">'AR Aging 05.31.22'!$B$18</definedName>
    <definedName name="QB_ROW_147260" localSheetId="2" hidden="1">'BudgetvsAct05.31.22'!$G$129</definedName>
    <definedName name="QB_ROW_147350" localSheetId="2" hidden="1">'BudgetvsAct05.31.22'!$F$130</definedName>
    <definedName name="QB_ROW_151040" localSheetId="2" hidden="1">'BudgetvsAct05.31.22'!$E$95</definedName>
    <definedName name="QB_ROW_151340" localSheetId="2" hidden="1">'BudgetvsAct05.31.22'!$E$112</definedName>
    <definedName name="QB_ROW_15210" localSheetId="0" hidden="1">'AR Aging 05.31.22'!$B$23</definedName>
    <definedName name="QB_ROW_154250" localSheetId="2" hidden="1">'BudgetvsAct05.31.22'!$F$106</definedName>
    <definedName name="QB_ROW_155250" localSheetId="2" hidden="1">'BudgetvsAct05.31.22'!$F$107</definedName>
    <definedName name="QB_ROW_157250" localSheetId="2" hidden="1">'BudgetvsAct05.31.22'!$F$108</definedName>
    <definedName name="QB_ROW_158250" localSheetId="2" hidden="1">'BudgetvsAct05.31.22'!$F$110</definedName>
    <definedName name="QB_ROW_159250" localSheetId="2" hidden="1">'BudgetvsAct05.31.22'!$F$111</definedName>
    <definedName name="QB_ROW_161040" localSheetId="2" hidden="1">'BudgetvsAct05.31.22'!$E$141</definedName>
    <definedName name="QB_ROW_161340" localSheetId="2" hidden="1">'BudgetvsAct05.31.22'!$E$153</definedName>
    <definedName name="QB_ROW_16210" localSheetId="0" hidden="1">'AR Aging 05.31.22'!$B$22</definedName>
    <definedName name="QB_ROW_162250" localSheetId="2" hidden="1">'BudgetvsAct05.31.22'!$F$146</definedName>
    <definedName name="QB_ROW_163250" localSheetId="2" hidden="1">'BudgetvsAct05.31.22'!$F$151</definedName>
    <definedName name="QB_ROW_168040" localSheetId="2" hidden="1">'BudgetvsAct05.31.22'!$E$133</definedName>
    <definedName name="QB_ROW_168250" localSheetId="2" hidden="1">'BudgetvsAct05.31.22'!$F$139</definedName>
    <definedName name="QB_ROW_168340" localSheetId="2" hidden="1">'BudgetvsAct05.31.22'!$E$140</definedName>
    <definedName name="QB_ROW_170250" localSheetId="2" hidden="1">'BudgetvsAct05.31.22'!$F$136</definedName>
    <definedName name="QB_ROW_17221" localSheetId="1" hidden="1">'BalanceSheetPrevYr05.31.22'!$C$100</definedName>
    <definedName name="QB_ROW_174040" localSheetId="2" hidden="1">'BudgetvsAct05.31.22'!$E$155</definedName>
    <definedName name="QB_ROW_174250" localSheetId="2" hidden="1">'BudgetvsAct05.31.22'!$F$163</definedName>
    <definedName name="QB_ROW_174340" localSheetId="2" hidden="1">'BudgetvsAct05.31.22'!$E$164</definedName>
    <definedName name="QB_ROW_176250" localSheetId="2" hidden="1">'BudgetvsAct05.31.22'!$F$120</definedName>
    <definedName name="QB_ROW_177250" localSheetId="2" hidden="1">'BudgetvsAct05.31.22'!$F$121</definedName>
    <definedName name="QB_ROW_178250" localSheetId="2" hidden="1">'BudgetvsAct05.31.22'!$F$137</definedName>
    <definedName name="QB_ROW_181250" localSheetId="2" hidden="1">'BudgetvsAct05.31.22'!$F$115</definedName>
    <definedName name="QB_ROW_18301" localSheetId="2" hidden="1">'BudgetvsAct05.31.22'!$A$173</definedName>
    <definedName name="QB_ROW_183250" localSheetId="2" hidden="1">'BudgetvsAct05.31.22'!$F$162</definedName>
    <definedName name="QB_ROW_19011" localSheetId="2" hidden="1">'BudgetvsAct05.31.22'!$B$3</definedName>
    <definedName name="QB_ROW_19311" localSheetId="2" hidden="1">'BudgetvsAct05.31.22'!$B$172</definedName>
    <definedName name="QB_ROW_20031" localSheetId="2" hidden="1">'BudgetvsAct05.31.22'!$D$4</definedName>
    <definedName name="QB_ROW_2021" localSheetId="1" hidden="1">'BalanceSheetPrevYr05.31.22'!$C$5</definedName>
    <definedName name="QB_ROW_20331" localSheetId="2" hidden="1">'BudgetvsAct05.31.22'!$D$80</definedName>
    <definedName name="QB_ROW_204230" localSheetId="1" hidden="1">'BalanceSheetPrevYr05.31.22'!$D$40</definedName>
    <definedName name="QB_ROW_205230" localSheetId="1" hidden="1">'BalanceSheetPrevYr05.31.22'!$D$36</definedName>
    <definedName name="QB_ROW_206230" localSheetId="1" hidden="1">'BalanceSheetPrevYr05.31.22'!$D$58</definedName>
    <definedName name="QB_ROW_208230" localSheetId="1" hidden="1">'BalanceSheetPrevYr05.31.22'!$D$42</definedName>
    <definedName name="QB_ROW_209230" localSheetId="1" hidden="1">'BalanceSheetPrevYr05.31.22'!$D$43</definedName>
    <definedName name="QB_ROW_210230" localSheetId="1" hidden="1">'BalanceSheetPrevYr05.31.22'!$D$44</definedName>
    <definedName name="QB_ROW_21031" localSheetId="2" hidden="1">'BudgetvsAct05.31.22'!$D$82</definedName>
    <definedName name="QB_ROW_211230" localSheetId="1" hidden="1">'BalanceSheetPrevYr05.31.22'!$D$45</definedName>
    <definedName name="QB_ROW_21331" localSheetId="2" hidden="1">'BudgetvsAct05.31.22'!$D$171</definedName>
    <definedName name="QB_ROW_216250" localSheetId="1" hidden="1">'BalanceSheetPrevYr05.31.22'!$F$77</definedName>
    <definedName name="QB_ROW_217250" localSheetId="1" hidden="1">'BalanceSheetPrevYr05.31.22'!$F$78</definedName>
    <definedName name="QB_ROW_218250" localSheetId="1" hidden="1">'BalanceSheetPrevYr05.31.22'!$F$79</definedName>
    <definedName name="QB_ROW_219250" localSheetId="1" hidden="1">'BalanceSheetPrevYr05.31.22'!$F$80</definedName>
    <definedName name="QB_ROW_220250" localSheetId="2" hidden="1">'BudgetvsAct05.31.22'!$F$86</definedName>
    <definedName name="QB_ROW_221250" localSheetId="2" hidden="1">'BudgetvsAct05.31.22'!$F$89</definedName>
    <definedName name="QB_ROW_222250" localSheetId="2" hidden="1">'BudgetvsAct05.31.22'!$F$91</definedName>
    <definedName name="QB_ROW_22230" localSheetId="1" hidden="1">'BalanceSheetPrevYr05.31.22'!$D$19</definedName>
    <definedName name="QB_ROW_2240" localSheetId="2" hidden="1">'BudgetvsAct05.31.22'!$E$83</definedName>
    <definedName name="QB_ROW_224250" localSheetId="2" hidden="1">'BudgetvsAct05.31.22'!$F$109</definedName>
    <definedName name="QB_ROW_225040" localSheetId="2" hidden="1">'BudgetvsAct05.31.22'!$E$113</definedName>
    <definedName name="QB_ROW_225340" localSheetId="2" hidden="1">'BudgetvsAct05.31.22'!$E$132</definedName>
    <definedName name="QB_ROW_227250" localSheetId="2" hidden="1">'BudgetvsAct05.31.22'!$F$118</definedName>
    <definedName name="QB_ROW_228250" localSheetId="2" hidden="1">'BudgetvsAct05.31.22'!$F$105</definedName>
    <definedName name="QB_ROW_229250" localSheetId="2" hidden="1">'BudgetvsAct05.31.22'!$F$116</definedName>
    <definedName name="QB_ROW_230250" localSheetId="2" hidden="1">'BudgetvsAct05.31.22'!$F$117</definedName>
    <definedName name="QB_ROW_231260" localSheetId="2" hidden="1">'BudgetvsAct05.31.22'!$G$32</definedName>
    <definedName name="QB_ROW_2321" localSheetId="1" hidden="1">'BalanceSheetPrevYr05.31.22'!$C$13</definedName>
    <definedName name="QB_ROW_232250" localSheetId="2" hidden="1">'BudgetvsAct05.31.22'!$F$131</definedName>
    <definedName name="QB_ROW_23230" localSheetId="1" hidden="1">'BalanceSheetPrevYr05.31.22'!$D$20</definedName>
    <definedName name="QB_ROW_233240" localSheetId="2" hidden="1">'BudgetvsAct05.31.22'!$E$154</definedName>
    <definedName name="QB_ROW_234240" localSheetId="2" hidden="1">'BudgetvsAct05.31.22'!$E$170</definedName>
    <definedName name="QB_ROW_235250" localSheetId="2" hidden="1">'BudgetvsAct05.31.22'!$F$160</definedName>
    <definedName name="QB_ROW_237260" localSheetId="2" hidden="1">'BudgetvsAct05.31.22'!$G$31</definedName>
    <definedName name="QB_ROW_241250" localSheetId="2" hidden="1">'BudgetvsAct05.31.22'!$F$158</definedName>
    <definedName name="QB_ROW_242250" localSheetId="1" hidden="1">'BalanceSheetPrevYr05.31.22'!$F$83</definedName>
    <definedName name="QB_ROW_244250" localSheetId="2" hidden="1">'BudgetvsAct05.31.22'!$F$119</definedName>
    <definedName name="QB_ROW_2457210" localSheetId="0" hidden="1">'AR Aging 05.31.22'!$B$9</definedName>
    <definedName name="QB_ROW_250250" localSheetId="2" hidden="1">'BudgetvsAct05.31.22'!$F$152</definedName>
    <definedName name="QB_ROW_2562210" localSheetId="0" hidden="1">'AR Aging 05.31.22'!#REF!</definedName>
    <definedName name="QB_ROW_263230" localSheetId="1" hidden="1">'BalanceSheetPrevYr05.31.22'!$D$49</definedName>
    <definedName name="QB_ROW_2707210" localSheetId="0" hidden="1">'AR Aging 05.31.22'!#REF!</definedName>
    <definedName name="QB_ROW_288240" localSheetId="1" hidden="1">'BalanceSheetPrevYr05.31.22'!$E$89</definedName>
    <definedName name="QB_ROW_290240" localSheetId="1" hidden="1">'BalanceSheetPrevYr05.31.22'!$E$90</definedName>
    <definedName name="QB_ROW_2909210" localSheetId="0" hidden="1">'AR Aging 05.31.22'!$B$8</definedName>
    <definedName name="QB_ROW_2921210" localSheetId="0" hidden="1">'AR Aging 05.31.22'!$B$7</definedName>
    <definedName name="QB_ROW_292240" localSheetId="1" hidden="1">'BalanceSheetPrevYr05.31.22'!$E$91</definedName>
    <definedName name="QB_ROW_29230" localSheetId="1" hidden="1">'BalanceSheetPrevYr05.31.22'!$D$33</definedName>
    <definedName name="QB_ROW_294250" localSheetId="2" hidden="1">'BudgetvsAct05.31.22'!$F$78</definedName>
    <definedName name="QB_ROW_2951210" localSheetId="0" hidden="1">'AR Aging 05.31.22'!$B$6</definedName>
    <definedName name="QB_ROW_296250" localSheetId="2" hidden="1">'BudgetvsAct05.31.22'!$F$138</definedName>
    <definedName name="QB_ROW_297230" localSheetId="1" hidden="1">'BalanceSheetPrevYr05.31.22'!$D$46</definedName>
    <definedName name="QB_ROW_3003220" localSheetId="0" hidden="1">'AR Aging 05.31.22'!$C$26</definedName>
    <definedName name="QB_ROW_301" localSheetId="1" hidden="1">'BalanceSheetPrevYr05.31.22'!$A$65</definedName>
    <definedName name="QB_ROW_3021" localSheetId="1" hidden="1">'BalanceSheetPrevYr05.31.22'!$C$14</definedName>
    <definedName name="QB_ROW_30230" localSheetId="1" hidden="1">'BalanceSheetPrevYr05.31.22'!$D$34</definedName>
    <definedName name="QB_ROW_3040" localSheetId="1" hidden="1">'BalanceSheetPrevYr05.31.22'!$E$75</definedName>
    <definedName name="QB_ROW_304260" localSheetId="2" hidden="1">'BudgetvsAct05.31.22'!$G$33</definedName>
    <definedName name="QB_ROW_305060" localSheetId="2" hidden="1">'BudgetvsAct05.31.22'!$G$54</definedName>
    <definedName name="QB_ROW_305270" localSheetId="2" hidden="1">'BudgetvsAct05.31.22'!$H$58</definedName>
    <definedName name="QB_ROW_305360" localSheetId="2" hidden="1">'BudgetvsAct05.31.22'!$G$59</definedName>
    <definedName name="QB_ROW_3054220" localSheetId="0" hidden="1">'AR Aging 05.31.22'!$C$11</definedName>
    <definedName name="QB_ROW_306260" localSheetId="2" hidden="1">'BudgetvsAct05.31.22'!$G$60</definedName>
    <definedName name="QB_ROW_307260" localSheetId="2" hidden="1">'BudgetvsAct05.31.22'!$G$61</definedName>
    <definedName name="QB_ROW_308260" localSheetId="2" hidden="1">'BudgetvsAct05.31.22'!$G$62</definedName>
    <definedName name="QB_ROW_31230" localSheetId="1" hidden="1">'BalanceSheetPrevYr05.31.22'!$D$35</definedName>
    <definedName name="QB_ROW_31301" localSheetId="0" hidden="1">'AR Aging 05.31.22'!$A$29</definedName>
    <definedName name="QB_ROW_3144210" localSheetId="0" hidden="1">'AR Aging 05.31.22'!$B$5</definedName>
    <definedName name="QB_ROW_3161210" localSheetId="0" hidden="1">'AR Aging 05.31.22'!$B$4</definedName>
    <definedName name="QB_ROW_32230" localSheetId="1" hidden="1">'BalanceSheetPrevYr05.31.22'!$D$39</definedName>
    <definedName name="QB_ROW_323260" localSheetId="2" hidden="1">'BudgetvsAct05.31.22'!$G$101</definedName>
    <definedName name="QB_ROW_3234210" localSheetId="0" hidden="1">'AR Aging 05.31.22'!$B$3</definedName>
    <definedName name="QB_ROW_3238210" localSheetId="0" hidden="1">'AR Aging 05.31.22'!$B$2</definedName>
    <definedName name="QB_ROW_324230" localSheetId="1" hidden="1">'BalanceSheetPrevYr05.31.22'!$D$47</definedName>
    <definedName name="QB_ROW_3250" localSheetId="1" hidden="1">'BalanceSheetPrevYr05.31.22'!$F$86</definedName>
    <definedName name="QB_ROW_326250" localSheetId="2" hidden="1">'BudgetvsAct05.31.22'!$F$159</definedName>
    <definedName name="QB_ROW_327230" localSheetId="1" hidden="1">'BalanceSheetPrevYr05.31.22'!$D$38</definedName>
    <definedName name="QB_ROW_328230" localSheetId="1" hidden="1">'BalanceSheetPrevYr05.31.22'!$D$37</definedName>
    <definedName name="QB_ROW_329260" localSheetId="2" hidden="1">'BudgetvsAct05.31.22'!$G$99</definedName>
    <definedName name="QB_ROW_332020" localSheetId="1" hidden="1">'BalanceSheetPrevYr05.31.22'!$C$25</definedName>
    <definedName name="QB_ROW_3321" localSheetId="1" hidden="1">'BalanceSheetPrevYr05.31.22'!$C$16</definedName>
    <definedName name="QB_ROW_332230" localSheetId="1" hidden="1">'BalanceSheetPrevYr05.31.22'!$D$50</definedName>
    <definedName name="QB_ROW_33230" localSheetId="1" hidden="1">'BalanceSheetPrevYr05.31.22'!$D$41</definedName>
    <definedName name="QB_ROW_332320" localSheetId="1" hidden="1">'BalanceSheetPrevYr05.31.22'!$C$51</definedName>
    <definedName name="QB_ROW_333020" localSheetId="1" hidden="1">'BalanceSheetPrevYr05.31.22'!$C$52</definedName>
    <definedName name="QB_ROW_333320" localSheetId="1" hidden="1">'BalanceSheetPrevYr05.31.22'!$C$60</definedName>
    <definedName name="QB_ROW_3340" localSheetId="1" hidden="1">'BalanceSheetPrevYr05.31.22'!$E$87</definedName>
    <definedName name="QB_ROW_337250" localSheetId="2" hidden="1">'BudgetvsAct05.31.22'!$F$161</definedName>
    <definedName name="QB_ROW_338250" localSheetId="1" hidden="1">'BalanceSheetPrevYr05.31.22'!$F$84</definedName>
    <definedName name="QB_ROW_340250" localSheetId="1" hidden="1">'BalanceSheetPrevYr05.31.22'!$F$81</definedName>
    <definedName name="QB_ROW_341250" localSheetId="1" hidden="1">'BalanceSheetPrevYr05.31.22'!$F$82</definedName>
    <definedName name="QB_ROW_342250" localSheetId="1" hidden="1">'BalanceSheetPrevYr05.31.22'!$F$85</definedName>
    <definedName name="QB_ROW_34230" localSheetId="1" hidden="1">'BalanceSheetPrevYr05.31.22'!$D$48</definedName>
    <definedName name="QB_ROW_349230" localSheetId="1" hidden="1">'BalanceSheetPrevYr05.31.22'!$D$6</definedName>
    <definedName name="QB_ROW_350230" localSheetId="1" hidden="1">'BalanceSheetPrevYr05.31.22'!$D$7</definedName>
    <definedName name="QB_ROW_35230" localSheetId="1" hidden="1">'BalanceSheetPrevYr05.31.22'!$D$55</definedName>
    <definedName name="QB_ROW_354250" localSheetId="2" hidden="1">'BudgetvsAct05.31.22'!$F$167</definedName>
    <definedName name="QB_ROW_356230" localSheetId="1" hidden="1">'BalanceSheetPrevYr05.31.22'!$D$30</definedName>
    <definedName name="QB_ROW_357230" localSheetId="1" hidden="1">'BalanceSheetPrevYr05.31.22'!$D$9</definedName>
    <definedName name="QB_ROW_359250" localSheetId="2" hidden="1">'BudgetvsAct05.31.22'!$F$135</definedName>
    <definedName name="QB_ROW_36230" localSheetId="1" hidden="1">'BalanceSheetPrevYr05.31.22'!$D$56</definedName>
    <definedName name="QB_ROW_365260" localSheetId="2" hidden="1">'BudgetvsAct05.31.22'!$G$100</definedName>
    <definedName name="QB_ROW_366260" localSheetId="2" hidden="1">'BudgetvsAct05.31.22'!$G$20</definedName>
    <definedName name="QB_ROW_372230" localSheetId="1" hidden="1">'BalanceSheetPrevYr05.31.22'!$D$10</definedName>
    <definedName name="QB_ROW_37230" localSheetId="1" hidden="1">'BalanceSheetPrevYr05.31.22'!$D$57</definedName>
    <definedName name="QB_ROW_375230" localSheetId="1" hidden="1">'BalanceSheetPrevYr05.31.22'!$D$31</definedName>
    <definedName name="QB_ROW_376250" localSheetId="2" hidden="1">'BudgetvsAct05.31.22'!$F$166</definedName>
    <definedName name="QB_ROW_379230" localSheetId="1" hidden="1">'BalanceSheetPrevYr05.31.22'!$D$32</definedName>
    <definedName name="QB_ROW_381230" localSheetId="1" hidden="1">'BalanceSheetPrevYr05.31.22'!$D$29</definedName>
    <definedName name="QB_ROW_382230" localSheetId="1" hidden="1">'BalanceSheetPrevYr05.31.22'!$D$54</definedName>
    <definedName name="QB_ROW_38230" localSheetId="1" hidden="1">'BalanceSheetPrevYr05.31.22'!$D$59</definedName>
    <definedName name="QB_ROW_383230" localSheetId="1" hidden="1">'BalanceSheetPrevYr05.31.22'!$D$53</definedName>
    <definedName name="QB_ROW_387240" localSheetId="2" hidden="1">'BudgetvsAct05.31.22'!$E$6</definedName>
    <definedName name="QB_ROW_394250" localSheetId="2" hidden="1">'BudgetvsAct05.31.22'!$F$92</definedName>
    <definedName name="QB_ROW_396250" localSheetId="2" hidden="1">'BudgetvsAct05.31.22'!$F$147</definedName>
    <definedName name="QB_ROW_397250" localSheetId="2" hidden="1">'BudgetvsAct05.31.22'!$F$148</definedName>
    <definedName name="QB_ROW_398060" localSheetId="2" hidden="1">'BudgetvsAct05.31.22'!$G$34</definedName>
    <definedName name="QB_ROW_398360" localSheetId="2" hidden="1">'BudgetvsAct05.31.22'!$G$37</definedName>
    <definedName name="QB_ROW_399270" localSheetId="2" hidden="1">'BudgetvsAct05.31.22'!$H$35</definedName>
    <definedName name="QB_ROW_400270" localSheetId="2" hidden="1">'BudgetvsAct05.31.22'!$H$18</definedName>
    <definedName name="QB_ROW_4021" localSheetId="1" hidden="1">'BalanceSheetPrevYr05.31.22'!$C$17</definedName>
    <definedName name="QB_ROW_402250" localSheetId="2" hidden="1">'BudgetvsAct05.31.22'!$F$149</definedName>
    <definedName name="QB_ROW_403250" localSheetId="2" hidden="1">'BudgetvsAct05.31.22'!$F$150</definedName>
    <definedName name="QB_ROW_404250" localSheetId="2" hidden="1">'BudgetvsAct05.31.22'!$F$134</definedName>
    <definedName name="QB_ROW_405050" localSheetId="2" hidden="1">'BudgetvsAct05.31.22'!$F$98</definedName>
    <definedName name="QB_ROW_405260" localSheetId="2" hidden="1">'BudgetvsAct05.31.22'!$G$102</definedName>
    <definedName name="QB_ROW_405350" localSheetId="2" hidden="1">'BudgetvsAct05.31.22'!$F$103</definedName>
    <definedName name="QB_ROW_406250" localSheetId="2" hidden="1">'BudgetvsAct05.31.22'!$F$145</definedName>
    <definedName name="QB_ROW_407060" localSheetId="2" hidden="1">'BudgetvsAct05.31.22'!$G$10</definedName>
    <definedName name="QB_ROW_407360" localSheetId="2" hidden="1">'BudgetvsAct05.31.22'!$G$19</definedName>
    <definedName name="QB_ROW_412060" localSheetId="2" hidden="1">'BudgetvsAct05.31.22'!$G$21</definedName>
    <definedName name="QB_ROW_412270" localSheetId="2" hidden="1">'BudgetvsAct05.31.22'!$H$24</definedName>
    <definedName name="QB_ROW_412360" localSheetId="2" hidden="1">'BudgetvsAct05.31.22'!$G$25</definedName>
    <definedName name="QB_ROW_414270" localSheetId="2" hidden="1">'BudgetvsAct05.31.22'!$H$22</definedName>
    <definedName name="QB_ROW_415060" localSheetId="2" hidden="1">'BudgetvsAct05.31.22'!$G$38</definedName>
    <definedName name="QB_ROW_415270" localSheetId="2" hidden="1">'BudgetvsAct05.31.22'!$H$49</definedName>
    <definedName name="QB_ROW_415360" localSheetId="2" hidden="1">'BudgetvsAct05.31.22'!$G$50</definedName>
    <definedName name="QB_ROW_416060" localSheetId="2" hidden="1">'BudgetvsAct05.31.22'!$G$51</definedName>
    <definedName name="QB_ROW_416360" localSheetId="2" hidden="1">'BudgetvsAct05.31.22'!$G$53</definedName>
    <definedName name="QB_ROW_420230" localSheetId="1" hidden="1">'BalanceSheetPrevYr05.31.22'!$D$18</definedName>
    <definedName name="QB_ROW_422060" localSheetId="2" hidden="1">'BudgetvsAct05.31.22'!$G$26</definedName>
    <definedName name="QB_ROW_422270" localSheetId="2" hidden="1">'BudgetvsAct05.31.22'!$H$29</definedName>
    <definedName name="QB_ROW_422360" localSheetId="2" hidden="1">'BudgetvsAct05.31.22'!$G$30</definedName>
    <definedName name="QB_ROW_424270" localSheetId="2" hidden="1">'BudgetvsAct05.31.22'!$H$28</definedName>
    <definedName name="QB_ROW_425270" localSheetId="2" hidden="1">'BudgetvsAct05.31.22'!$H$17</definedName>
    <definedName name="QB_ROW_426270" localSheetId="2" hidden="1">'BudgetvsAct05.31.22'!$H$16</definedName>
    <definedName name="QB_ROW_427270" localSheetId="2" hidden="1">'BudgetvsAct05.31.22'!$H$15</definedName>
    <definedName name="QB_ROW_428270" localSheetId="2" hidden="1">'BudgetvsAct05.31.22'!$H$14</definedName>
    <definedName name="QB_ROW_429270" localSheetId="2" hidden="1">'BudgetvsAct05.31.22'!$H$13</definedName>
    <definedName name="QB_ROW_430270" localSheetId="2" hidden="1">'BudgetvsAct05.31.22'!$H$12</definedName>
    <definedName name="QB_ROW_431270" localSheetId="2" hidden="1">'BudgetvsAct05.31.22'!$H$46</definedName>
    <definedName name="QB_ROW_4321" localSheetId="1" hidden="1">'BalanceSheetPrevYr05.31.22'!$C$21</definedName>
    <definedName name="QB_ROW_432270" localSheetId="2" hidden="1">'BudgetvsAct05.31.22'!$H$44</definedName>
    <definedName name="QB_ROW_43240" localSheetId="1" hidden="1">'BalanceSheetPrevYr05.31.22'!$E$70</definedName>
    <definedName name="QB_ROW_434220" localSheetId="1" hidden="1">'BalanceSheetPrevYr05.31.22'!$C$24</definedName>
    <definedName name="QB_ROW_436250" localSheetId="2" hidden="1">'BudgetvsAct05.31.22'!$F$97</definedName>
    <definedName name="QB_ROW_437260" localSheetId="2" hidden="1">'BudgetvsAct05.31.22'!$G$124</definedName>
    <definedName name="QB_ROW_438260" localSheetId="2" hidden="1">'BudgetvsAct05.31.22'!$G$125</definedName>
    <definedName name="QB_ROW_439260" localSheetId="2" hidden="1">'BudgetvsAct05.31.22'!$G$126</definedName>
    <definedName name="QB_ROW_440260" localSheetId="2" hidden="1">'BudgetvsAct05.31.22'!$G$127</definedName>
    <definedName name="QB_ROW_441260" localSheetId="2" hidden="1">'BudgetvsAct05.31.22'!$G$128</definedName>
    <definedName name="QB_ROW_442250" localSheetId="2" hidden="1">'BudgetvsAct05.31.22'!$F$104</definedName>
    <definedName name="QB_ROW_443230" localSheetId="1" hidden="1">'BalanceSheetPrevYr05.31.22'!$D$28</definedName>
    <definedName name="QB_ROW_444230" localSheetId="1" hidden="1">'BalanceSheetPrevYr05.31.22'!$D$27</definedName>
    <definedName name="QB_ROW_447270" localSheetId="2" hidden="1">'BudgetvsAct05.31.22'!$H$52</definedName>
    <definedName name="QB_ROW_449220" localSheetId="1" hidden="1">'BalanceSheetPrevYr05.31.22'!$C$63</definedName>
    <definedName name="QB_ROW_460250" localSheetId="2" hidden="1">'BudgetvsAct05.31.22'!$F$75</definedName>
    <definedName name="QB_ROW_462230" localSheetId="1" hidden="1">'BalanceSheetPrevYr05.31.22'!$D$11</definedName>
    <definedName name="QB_ROW_463230" localSheetId="1" hidden="1">'BalanceSheetPrevYr05.31.22'!$D$26</definedName>
    <definedName name="QB_ROW_464250" localSheetId="2" hidden="1">'BudgetvsAct05.31.22'!$F$157</definedName>
    <definedName name="QB_ROW_466240" localSheetId="1" hidden="1">'BalanceSheetPrevYr05.31.22'!$E$74</definedName>
    <definedName name="QB_ROW_469250" localSheetId="2" hidden="1">'BudgetvsAct05.31.22'!$F$144</definedName>
    <definedName name="QB_ROW_470240" localSheetId="1" hidden="1">'BalanceSheetPrevYr05.31.22'!$E$73</definedName>
    <definedName name="QB_ROW_471270" localSheetId="2" hidden="1">'BudgetvsAct05.31.22'!$H$23</definedName>
    <definedName name="QB_ROW_472270" localSheetId="2" hidden="1">'BudgetvsAct05.31.22'!$H$27</definedName>
    <definedName name="QB_ROW_47240" localSheetId="1" hidden="1">'BalanceSheetPrevYr05.31.22'!$E$88</definedName>
    <definedName name="QB_ROW_473270" localSheetId="2" hidden="1">'BudgetvsAct05.31.22'!$H$57</definedName>
    <definedName name="QB_ROW_474270" localSheetId="2" hidden="1">'BudgetvsAct05.31.22'!$H$11</definedName>
    <definedName name="QB_ROW_475270" localSheetId="2" hidden="1">'BudgetvsAct05.31.22'!$H$48</definedName>
    <definedName name="QB_ROW_476270" localSheetId="2" hidden="1">'BudgetvsAct05.31.22'!$H$47</definedName>
    <definedName name="QB_ROW_477270" localSheetId="2" hidden="1">'BudgetvsAct05.31.22'!$H$45</definedName>
    <definedName name="QB_ROW_480270" localSheetId="2" hidden="1">'BudgetvsAct05.31.22'!$H$36</definedName>
    <definedName name="QB_ROW_486250" localSheetId="2" hidden="1">'BudgetvsAct05.31.22'!$F$114</definedName>
    <definedName name="QB_ROW_489270" localSheetId="2" hidden="1">'BudgetvsAct05.31.22'!$H$56</definedName>
    <definedName name="QB_ROW_490270" localSheetId="2" hidden="1">'BudgetvsAct05.31.22'!$H$55</definedName>
    <definedName name="QB_ROW_491270" localSheetId="2" hidden="1">'BudgetvsAct05.31.22'!$H$43</definedName>
    <definedName name="QB_ROW_492270" localSheetId="2" hidden="1">'BudgetvsAct05.31.22'!$H$42</definedName>
    <definedName name="QB_ROW_493250" localSheetId="2" hidden="1">'BudgetvsAct05.31.22'!$F$143</definedName>
    <definedName name="QB_ROW_494250" localSheetId="2" hidden="1">'BudgetvsAct05.31.22'!$F$142</definedName>
    <definedName name="QB_ROW_495260" localSheetId="2" hidden="1">'BudgetvsAct05.31.22'!$G$123</definedName>
    <definedName name="QB_ROW_496260" localSheetId="2" hidden="1">'BudgetvsAct05.31.22'!$G$65</definedName>
    <definedName name="QB_ROW_497270" localSheetId="2" hidden="1">'BudgetvsAct05.31.22'!$H$41</definedName>
    <definedName name="QB_ROW_5011" localSheetId="1" hidden="1">'BalanceSheetPrevYr05.31.22'!$B$23</definedName>
    <definedName name="QB_ROW_502270" localSheetId="2" hidden="1">'BudgetvsAct05.31.22'!$H$40</definedName>
    <definedName name="QB_ROW_503270" localSheetId="2" hidden="1">'BudgetvsAct05.31.22'!$H$39</definedName>
    <definedName name="QB_ROW_504250" localSheetId="2" hidden="1">'BudgetvsAct05.31.22'!$F$96</definedName>
    <definedName name="QB_ROW_505010" localSheetId="0" hidden="1">'AR Aging 05.31.22'!$B$19</definedName>
    <definedName name="QB_ROW_505310" localSheetId="0" hidden="1">'AR Aging 05.31.22'!$B$21</definedName>
    <definedName name="QB_ROW_508240" localSheetId="2" hidden="1">'BudgetvsAct05.31.22'!$E$5</definedName>
    <definedName name="QB_ROW_509260" localSheetId="2" hidden="1">'BudgetvsAct05.31.22'!$G$9</definedName>
    <definedName name="QB_ROW_510250" localSheetId="1" hidden="1">'BalanceSheetPrevYr05.31.22'!$F$76</definedName>
    <definedName name="QB_ROW_512250" localSheetId="2" hidden="1">'BudgetvsAct05.31.22'!$F$156</definedName>
    <definedName name="QB_ROW_5311" localSheetId="1" hidden="1">'BalanceSheetPrevYr05.31.22'!$B$61</definedName>
    <definedName name="QB_ROW_6011" localSheetId="1" hidden="1">'BalanceSheetPrevYr05.31.22'!$B$62</definedName>
    <definedName name="QB_ROW_6311" localSheetId="1" hidden="1">'BalanceSheetPrevYr05.31.22'!$B$64</definedName>
    <definedName name="QB_ROW_69020" localSheetId="1" hidden="1">'BalanceSheetPrevYr05.31.22'!$C$97</definedName>
    <definedName name="QB_ROW_69320" localSheetId="1" hidden="1">'BalanceSheetPrevYr05.31.22'!$C$99</definedName>
    <definedName name="QB_ROW_7001" localSheetId="1" hidden="1">'BalanceSheetPrevYr05.31.22'!$A$66</definedName>
    <definedName name="QB_ROW_71230" localSheetId="1" hidden="1">'BalanceSheetPrevYr05.31.22'!$D$98</definedName>
    <definedName name="QB_ROW_7230" localSheetId="1" hidden="1">'BalanceSheetPrevYr05.31.22'!$D$12</definedName>
    <definedName name="QB_ROW_7301" localSheetId="1" hidden="1">'BalanceSheetPrevYr05.31.22'!$A$102</definedName>
    <definedName name="QB_ROW_74040" localSheetId="2" hidden="1">'BudgetvsAct05.31.22'!$E$7</definedName>
    <definedName name="QB_ROW_74340" localSheetId="2" hidden="1">'BudgetvsAct05.31.22'!$E$73</definedName>
    <definedName name="QB_ROW_745210" localSheetId="0" hidden="1">'AR Aging 05.31.22'!#REF!</definedName>
    <definedName name="QB_ROW_75250" localSheetId="2" hidden="1">'BudgetvsAct05.31.22'!$F$71</definedName>
    <definedName name="QB_ROW_76250" localSheetId="2" hidden="1">'BudgetvsAct05.31.22'!$F$72</definedName>
    <definedName name="QB_ROW_8010" localSheetId="0" hidden="1">'AR Aging 05.31.22'!$B$14</definedName>
    <definedName name="QB_ROW_8011" localSheetId="1" hidden="1">'BalanceSheetPrevYr05.31.22'!$B$67</definedName>
    <definedName name="QB_ROW_8230" localSheetId="1" hidden="1">'BalanceSheetPrevYr05.31.22'!$D$8</definedName>
    <definedName name="QB_ROW_8310" localSheetId="0" hidden="1">'AR Aging 05.31.22'!$B$17</definedName>
    <definedName name="QB_ROW_8311" localSheetId="1" hidden="1">'BalanceSheetPrevYr05.31.22'!$B$94</definedName>
    <definedName name="QB_ROW_85050" localSheetId="2" hidden="1">'BudgetvsAct05.31.22'!$F$64</definedName>
    <definedName name="QB_ROW_85260" localSheetId="2" hidden="1">'BudgetvsAct05.31.22'!$G$66</definedName>
    <definedName name="QB_ROW_85350" localSheetId="2" hidden="1">'BudgetvsAct05.31.22'!$F$67</definedName>
    <definedName name="QB_ROW_86321" localSheetId="2" hidden="1">'BudgetvsAct05.31.22'!$C$81</definedName>
    <definedName name="QB_ROW_9021" localSheetId="1" hidden="1">'BalanceSheetPrevYr05.31.22'!$C$68</definedName>
    <definedName name="QB_ROW_90250" localSheetId="2" hidden="1">'BudgetvsAct05.31.22'!$F$68</definedName>
    <definedName name="QB_ROW_91250" localSheetId="2" hidden="1">'BudgetvsAct05.31.22'!$F$69</definedName>
    <definedName name="QB_ROW_9220" localSheetId="0" hidden="1">'AR Aging 05.31.22'!$C$15</definedName>
    <definedName name="QB_ROW_92250" localSheetId="2" hidden="1">'BudgetvsAct05.31.22'!$F$70</definedName>
    <definedName name="QB_ROW_9230" localSheetId="1" hidden="1">'BalanceSheetPrevYr05.31.22'!$D$15</definedName>
    <definedName name="QB_ROW_93050" localSheetId="2" hidden="1">'BudgetvsAct05.31.22'!$F$8</definedName>
    <definedName name="QB_ROW_9321" localSheetId="1" hidden="1">'BalanceSheetPrevYr05.31.22'!$C$93</definedName>
    <definedName name="QB_ROW_93350" localSheetId="2" hidden="1">'BudgetvsAct05.31.22'!$F$63</definedName>
    <definedName name="QB_ROW_97040" localSheetId="2" hidden="1">'BudgetvsAct05.31.22'!$E$74</definedName>
    <definedName name="QB_ROW_97340" localSheetId="2" hidden="1">'BudgetvsAct05.31.22'!$E$79</definedName>
    <definedName name="QBCANSUPPORTUPDATE" localSheetId="0">TRUE</definedName>
    <definedName name="QBCANSUPPORTUPDATE" localSheetId="1">TRUE</definedName>
    <definedName name="QBCANSUPPORTUPDATE" localSheetId="2">TRUE</definedName>
    <definedName name="QBCOMPANYFILENAME" localSheetId="0">"\\10.0.0.246\quickbooks data\Transitions of PA.QBW"</definedName>
    <definedName name="QBCOMPANYFILENAME" localSheetId="1">"\\10.0.0.246\quickbooks data\Transitions of PA.QBW"</definedName>
    <definedName name="QBCOMPANYFILENAME" localSheetId="2">"\\10.0.0.246\quickbooks data\Transitions of PA.QBW"</definedName>
    <definedName name="QBENDDATE" localSheetId="0">20220531</definedName>
    <definedName name="QBENDDATE" localSheetId="1">20220531</definedName>
    <definedName name="QBENDDATE" localSheetId="2">20220531</definedName>
    <definedName name="QBHEADERSONSCREEN" localSheetId="0">FALSE</definedName>
    <definedName name="QBHEADERSONSCREEN" localSheetId="1">FALSE</definedName>
    <definedName name="QBHEADERSONSCREEN" localSheetId="2">FALSE</definedName>
    <definedName name="QBMETADATASIZE" localSheetId="0">5934</definedName>
    <definedName name="QBMETADATASIZE" localSheetId="1">5924</definedName>
    <definedName name="QBMETADATASIZE" localSheetId="2">5924</definedName>
    <definedName name="QBPRESERVECOLOR" localSheetId="0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1">TRUE</definedName>
    <definedName name="QBPRESERVESPACE" localSheetId="2">TRUE</definedName>
    <definedName name="QBREPORTCOLAXIS" localSheetId="0">35</definedName>
    <definedName name="QBREPORTCOLAXIS" localSheetId="1">0</definedName>
    <definedName name="QBREPORTCOLAXIS" localSheetId="2">6</definedName>
    <definedName name="QBREPORTCOMPANYID" localSheetId="0">"2044c1b2aeed4ac5baba3fefc0e9d23c"</definedName>
    <definedName name="QBREPORTCOMPANYID" localSheetId="1">"2044c1b2aeed4ac5baba3fefc0e9d23c"</definedName>
    <definedName name="QBREPORTCOMPANYID" localSheetId="2">"2044c1b2aeed4ac5baba3fefc0e9d23c"</definedName>
    <definedName name="QBREPORTCOMPARECOL_ANNUALBUDGET" localSheetId="0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1">FALSE</definedName>
    <definedName name="QBREPORTCOMPARECOL_BUDDIFF" localSheetId="2">TRUE</definedName>
    <definedName name="QBREPORTCOMPARECOL_BUDGET" localSheetId="0">FALSE</definedName>
    <definedName name="QBREPORTCOMPARECOL_BUDGET" localSheetId="1">FALSE</definedName>
    <definedName name="QBREPORTCOMPARECOL_BUDGET" localSheetId="2">TRUE</definedName>
    <definedName name="QBREPORTCOMPARECOL_BUDPCT" localSheetId="0">FALSE</definedName>
    <definedName name="QBREPORTCOMPARECOL_BUDPCT" localSheetId="1">FALSE</definedName>
    <definedName name="QBREPORTCOMPARECOL_BUDPCT" localSheetId="2">TRUE</definedName>
    <definedName name="QBREPORTCOMPARECOL_COGS" localSheetId="0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1">TRUE</definedName>
    <definedName name="QBREPORTCOMPARECOL_PREVYEAR" localSheetId="2">FALSE</definedName>
    <definedName name="QBREPORTCOMPARECOL_PYDIFF" localSheetId="0">FALSE</definedName>
    <definedName name="QBREPORTCOMPARECOL_PYDIFF" localSheetId="1">TRUE</definedName>
    <definedName name="QBREPORTCOMPARECOL_PYDIFF" localSheetId="2">FALSE</definedName>
    <definedName name="QBREPORTCOMPARECOL_PYPCT" localSheetId="0">FALSE</definedName>
    <definedName name="QBREPORTCOMPARECOL_PYPCT" localSheetId="1">TRUE</definedName>
    <definedName name="QBREPORTCOMPARECOL_PYPCT" localSheetId="2">FALSE</definedName>
    <definedName name="QBREPORTCOMPARECOL_QTY" localSheetId="0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1">FALSE</definedName>
    <definedName name="QBREPORTCOMPARECOL_YTDPCT" localSheetId="2">FALSE</definedName>
    <definedName name="QBREPORTROWAXIS" localSheetId="0">13</definedName>
    <definedName name="QBREPORTROWAXIS" localSheetId="1">9</definedName>
    <definedName name="QBREPORTROWAXIS" localSheetId="2">11</definedName>
    <definedName name="QBREPORTSUBCOLAXIS" localSheetId="0">0</definedName>
    <definedName name="QBREPORTSUBCOLAXIS" localSheetId="1">24</definedName>
    <definedName name="QBREPORTSUBCOLAXIS" localSheetId="2">24</definedName>
    <definedName name="QBREPORTTYPE" localSheetId="0">12</definedName>
    <definedName name="QBREPORTTYPE" localSheetId="1">6</definedName>
    <definedName name="QBREPORTTYPE" localSheetId="2">288</definedName>
    <definedName name="QBROWHEADERS" localSheetId="0">3</definedName>
    <definedName name="QBROWHEADERS" localSheetId="1">6</definedName>
    <definedName name="QBROWHEADERS" localSheetId="2">8</definedName>
    <definedName name="QBSTARTDATE" localSheetId="0">20220531</definedName>
    <definedName name="QBSTARTDATE" localSheetId="1">20220531</definedName>
    <definedName name="QBSTARTDATE" localSheetId="2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5" i="3" l="1"/>
  <c r="CS6" i="3"/>
  <c r="CS9" i="3"/>
  <c r="M11" i="3"/>
  <c r="O11" i="3"/>
  <c r="U11" i="3"/>
  <c r="W11" i="3"/>
  <c r="AC11" i="3"/>
  <c r="AE11" i="3"/>
  <c r="AK11" i="3"/>
  <c r="AM11" i="3"/>
  <c r="AS11" i="3"/>
  <c r="AU11" i="3"/>
  <c r="BA11" i="3"/>
  <c r="BC11" i="3"/>
  <c r="BI11" i="3"/>
  <c r="BK11" i="3"/>
  <c r="BQ11" i="3"/>
  <c r="BS11" i="3"/>
  <c r="BY11" i="3"/>
  <c r="CA11" i="3"/>
  <c r="CG11" i="3"/>
  <c r="CI11" i="3"/>
  <c r="CO11" i="3"/>
  <c r="CQ11" i="3"/>
  <c r="CS11" i="3"/>
  <c r="CU11" i="3"/>
  <c r="CY11" i="3" s="1"/>
  <c r="M12" i="3"/>
  <c r="O12" i="3"/>
  <c r="U12" i="3"/>
  <c r="W12" i="3"/>
  <c r="AC12" i="3"/>
  <c r="AE12" i="3"/>
  <c r="AK12" i="3"/>
  <c r="AM12" i="3"/>
  <c r="AS12" i="3"/>
  <c r="AU12" i="3"/>
  <c r="BA12" i="3"/>
  <c r="BC12" i="3"/>
  <c r="CS12" i="3"/>
  <c r="CU12" i="3"/>
  <c r="CY12" i="3" s="1"/>
  <c r="M13" i="3"/>
  <c r="O13" i="3"/>
  <c r="U13" i="3"/>
  <c r="W13" i="3"/>
  <c r="AC13" i="3"/>
  <c r="AE13" i="3"/>
  <c r="AK13" i="3"/>
  <c r="AM13" i="3"/>
  <c r="AS13" i="3"/>
  <c r="AU13" i="3"/>
  <c r="BA13" i="3"/>
  <c r="BC13" i="3"/>
  <c r="BI13" i="3"/>
  <c r="BK13" i="3"/>
  <c r="BQ13" i="3"/>
  <c r="BS13" i="3"/>
  <c r="BY13" i="3"/>
  <c r="CA13" i="3"/>
  <c r="CG13" i="3"/>
  <c r="CI13" i="3"/>
  <c r="CO13" i="3"/>
  <c r="CQ13" i="3"/>
  <c r="CS13" i="3"/>
  <c r="CU13" i="3"/>
  <c r="CY13" i="3" s="1"/>
  <c r="M14" i="3"/>
  <c r="O14" i="3"/>
  <c r="U14" i="3"/>
  <c r="W14" i="3"/>
  <c r="AC14" i="3"/>
  <c r="AE14" i="3"/>
  <c r="AK14" i="3"/>
  <c r="AM14" i="3"/>
  <c r="AS14" i="3"/>
  <c r="AU14" i="3"/>
  <c r="BA14" i="3"/>
  <c r="BC14" i="3"/>
  <c r="BI14" i="3"/>
  <c r="BK14" i="3"/>
  <c r="BQ14" i="3"/>
  <c r="BS14" i="3"/>
  <c r="BY14" i="3"/>
  <c r="CA14" i="3"/>
  <c r="CG14" i="3"/>
  <c r="CI14" i="3"/>
  <c r="CO14" i="3"/>
  <c r="CQ14" i="3"/>
  <c r="CS14" i="3"/>
  <c r="CW14" i="3" s="1"/>
  <c r="CU14" i="3"/>
  <c r="CY14" i="3" s="1"/>
  <c r="M15" i="3"/>
  <c r="O15" i="3"/>
  <c r="U15" i="3"/>
  <c r="W15" i="3"/>
  <c r="AC15" i="3"/>
  <c r="AE15" i="3"/>
  <c r="AK15" i="3"/>
  <c r="AM15" i="3"/>
  <c r="AS15" i="3"/>
  <c r="AU15" i="3"/>
  <c r="BA15" i="3"/>
  <c r="BC15" i="3"/>
  <c r="BI15" i="3"/>
  <c r="BK15" i="3"/>
  <c r="BQ15" i="3"/>
  <c r="BS15" i="3"/>
  <c r="BY15" i="3"/>
  <c r="CA15" i="3"/>
  <c r="CG15" i="3"/>
  <c r="CI15" i="3"/>
  <c r="CO15" i="3"/>
  <c r="CQ15" i="3"/>
  <c r="CS15" i="3"/>
  <c r="CU15" i="3"/>
  <c r="M16" i="3"/>
  <c r="O16" i="3"/>
  <c r="U16" i="3"/>
  <c r="W16" i="3"/>
  <c r="AC16" i="3"/>
  <c r="AE16" i="3"/>
  <c r="AK16" i="3"/>
  <c r="AM16" i="3"/>
  <c r="AS16" i="3"/>
  <c r="AU16" i="3"/>
  <c r="BA16" i="3"/>
  <c r="BC16" i="3"/>
  <c r="CS16" i="3"/>
  <c r="CU16" i="3"/>
  <c r="CW16" i="3" s="1"/>
  <c r="M17" i="3"/>
  <c r="O17" i="3"/>
  <c r="U17" i="3"/>
  <c r="W17" i="3"/>
  <c r="AC17" i="3"/>
  <c r="AE17" i="3"/>
  <c r="AK17" i="3"/>
  <c r="AM17" i="3"/>
  <c r="AS17" i="3"/>
  <c r="AU17" i="3"/>
  <c r="BA17" i="3"/>
  <c r="BC17" i="3"/>
  <c r="CS17" i="3"/>
  <c r="CU17" i="3"/>
  <c r="CY17" i="3" s="1"/>
  <c r="M18" i="3"/>
  <c r="O18" i="3"/>
  <c r="U18" i="3"/>
  <c r="W18" i="3"/>
  <c r="AC18" i="3"/>
  <c r="AE18" i="3"/>
  <c r="AK18" i="3"/>
  <c r="AM18" i="3"/>
  <c r="AS18" i="3"/>
  <c r="AU18" i="3"/>
  <c r="BA18" i="3"/>
  <c r="BC18" i="3"/>
  <c r="CS18" i="3"/>
  <c r="CU18" i="3"/>
  <c r="I19" i="3"/>
  <c r="K19" i="3"/>
  <c r="Q19" i="3"/>
  <c r="S19" i="3"/>
  <c r="W19" i="3" s="1"/>
  <c r="Y19" i="3"/>
  <c r="AA19" i="3"/>
  <c r="AG19" i="3"/>
  <c r="AI19" i="3"/>
  <c r="AK19" i="3" s="1"/>
  <c r="AO19" i="3"/>
  <c r="AQ19" i="3"/>
  <c r="AU19" i="3" s="1"/>
  <c r="AW19" i="3"/>
  <c r="AY19" i="3"/>
  <c r="BE19" i="3"/>
  <c r="BG19" i="3"/>
  <c r="BI19" i="3" s="1"/>
  <c r="BM19" i="3"/>
  <c r="BO19" i="3"/>
  <c r="BS19" i="3" s="1"/>
  <c r="BU19" i="3"/>
  <c r="BW19" i="3"/>
  <c r="CC19" i="3"/>
  <c r="CE19" i="3"/>
  <c r="CG19" i="3" s="1"/>
  <c r="CK19" i="3"/>
  <c r="CM19" i="3"/>
  <c r="CQ19" i="3" s="1"/>
  <c r="CS19" i="3"/>
  <c r="M20" i="3"/>
  <c r="O20" i="3"/>
  <c r="U20" i="3"/>
  <c r="W20" i="3"/>
  <c r="AC20" i="3"/>
  <c r="AE20" i="3"/>
  <c r="AK20" i="3"/>
  <c r="AM20" i="3"/>
  <c r="AS20" i="3"/>
  <c r="AU20" i="3"/>
  <c r="BA20" i="3"/>
  <c r="BC20" i="3"/>
  <c r="BI20" i="3"/>
  <c r="BK20" i="3"/>
  <c r="BQ20" i="3"/>
  <c r="BS20" i="3"/>
  <c r="BY20" i="3"/>
  <c r="CA20" i="3"/>
  <c r="CG20" i="3"/>
  <c r="CI20" i="3"/>
  <c r="CO20" i="3"/>
  <c r="CQ20" i="3"/>
  <c r="CS20" i="3"/>
  <c r="CU20" i="3"/>
  <c r="CW20" i="3" s="1"/>
  <c r="M22" i="3"/>
  <c r="O22" i="3"/>
  <c r="U22" i="3"/>
  <c r="W22" i="3"/>
  <c r="AC22" i="3"/>
  <c r="AE22" i="3"/>
  <c r="AK22" i="3"/>
  <c r="AM22" i="3"/>
  <c r="AS22" i="3"/>
  <c r="AU22" i="3"/>
  <c r="BA22" i="3"/>
  <c r="BC22" i="3"/>
  <c r="BI22" i="3"/>
  <c r="BK22" i="3"/>
  <c r="BQ22" i="3"/>
  <c r="BS22" i="3"/>
  <c r="BY22" i="3"/>
  <c r="CA22" i="3"/>
  <c r="CG22" i="3"/>
  <c r="CI22" i="3"/>
  <c r="CO22" i="3"/>
  <c r="CQ22" i="3"/>
  <c r="CS22" i="3"/>
  <c r="CU22" i="3"/>
  <c r="M23" i="3"/>
  <c r="O23" i="3"/>
  <c r="U23" i="3"/>
  <c r="W23" i="3"/>
  <c r="AC23" i="3"/>
  <c r="AE23" i="3"/>
  <c r="AK23" i="3"/>
  <c r="AM23" i="3"/>
  <c r="AS23" i="3"/>
  <c r="AU23" i="3"/>
  <c r="BA23" i="3"/>
  <c r="BC23" i="3"/>
  <c r="BI23" i="3"/>
  <c r="BK23" i="3"/>
  <c r="BQ23" i="3"/>
  <c r="BS23" i="3"/>
  <c r="BY23" i="3"/>
  <c r="CA23" i="3"/>
  <c r="CG23" i="3"/>
  <c r="CI23" i="3"/>
  <c r="CO23" i="3"/>
  <c r="CQ23" i="3"/>
  <c r="CS23" i="3"/>
  <c r="CW23" i="3" s="1"/>
  <c r="CU23" i="3"/>
  <c r="CS24" i="3"/>
  <c r="I25" i="3"/>
  <c r="K25" i="3"/>
  <c r="Q25" i="3"/>
  <c r="W25" i="3" s="1"/>
  <c r="S25" i="3"/>
  <c r="Y25" i="3"/>
  <c r="AA25" i="3"/>
  <c r="AE25" i="3" s="1"/>
  <c r="AG25" i="3"/>
  <c r="AI25" i="3"/>
  <c r="AO25" i="3"/>
  <c r="AU25" i="3" s="1"/>
  <c r="AQ25" i="3"/>
  <c r="AW25" i="3"/>
  <c r="BA25" i="3" s="1"/>
  <c r="AY25" i="3"/>
  <c r="BE25" i="3"/>
  <c r="BG25" i="3"/>
  <c r="BM25" i="3"/>
  <c r="BS25" i="3" s="1"/>
  <c r="BO25" i="3"/>
  <c r="BU25" i="3"/>
  <c r="BW25" i="3"/>
  <c r="CA25" i="3" s="1"/>
  <c r="CC25" i="3"/>
  <c r="CC63" i="3" s="1"/>
  <c r="CE25" i="3"/>
  <c r="CK25" i="3"/>
  <c r="CM25" i="3"/>
  <c r="CO25" i="3" s="1"/>
  <c r="M27" i="3"/>
  <c r="O27" i="3"/>
  <c r="U27" i="3"/>
  <c r="W27" i="3"/>
  <c r="AC27" i="3"/>
  <c r="AE27" i="3"/>
  <c r="AK27" i="3"/>
  <c r="AM27" i="3"/>
  <c r="AS27" i="3"/>
  <c r="AU27" i="3"/>
  <c r="BA27" i="3"/>
  <c r="BC27" i="3"/>
  <c r="BI27" i="3"/>
  <c r="BK27" i="3"/>
  <c r="BQ27" i="3"/>
  <c r="BS27" i="3"/>
  <c r="BY27" i="3"/>
  <c r="CA27" i="3"/>
  <c r="CG27" i="3"/>
  <c r="CI27" i="3"/>
  <c r="CO27" i="3"/>
  <c r="CQ27" i="3"/>
  <c r="CS27" i="3"/>
  <c r="CW27" i="3" s="1"/>
  <c r="CU27" i="3"/>
  <c r="M28" i="3"/>
  <c r="O28" i="3"/>
  <c r="U28" i="3"/>
  <c r="W28" i="3"/>
  <c r="AC28" i="3"/>
  <c r="AE28" i="3"/>
  <c r="AK28" i="3"/>
  <c r="AM28" i="3"/>
  <c r="AS28" i="3"/>
  <c r="AU28" i="3"/>
  <c r="BA28" i="3"/>
  <c r="BC28" i="3"/>
  <c r="BI28" i="3"/>
  <c r="BK28" i="3"/>
  <c r="BQ28" i="3"/>
  <c r="BS28" i="3"/>
  <c r="BY28" i="3"/>
  <c r="CA28" i="3"/>
  <c r="CG28" i="3"/>
  <c r="CI28" i="3"/>
  <c r="CO28" i="3"/>
  <c r="CQ28" i="3"/>
  <c r="CS28" i="3"/>
  <c r="CU28" i="3"/>
  <c r="CS29" i="3"/>
  <c r="I30" i="3"/>
  <c r="M30" i="3" s="1"/>
  <c r="K30" i="3"/>
  <c r="Q30" i="3"/>
  <c r="U30" i="3" s="1"/>
  <c r="S30" i="3"/>
  <c r="Y30" i="3"/>
  <c r="AA30" i="3"/>
  <c r="AG30" i="3"/>
  <c r="AK30" i="3" s="1"/>
  <c r="AI30" i="3"/>
  <c r="AO30" i="3"/>
  <c r="AS30" i="3" s="1"/>
  <c r="AQ30" i="3"/>
  <c r="AW30" i="3"/>
  <c r="AY30" i="3"/>
  <c r="BE30" i="3"/>
  <c r="BI30" i="3" s="1"/>
  <c r="BG30" i="3"/>
  <c r="BM30" i="3"/>
  <c r="BQ30" i="3" s="1"/>
  <c r="BO30" i="3"/>
  <c r="BU30" i="3"/>
  <c r="BW30" i="3"/>
  <c r="CC30" i="3"/>
  <c r="CG30" i="3" s="1"/>
  <c r="CE30" i="3"/>
  <c r="CK30" i="3"/>
  <c r="CO30" i="3" s="1"/>
  <c r="CM30" i="3"/>
  <c r="M31" i="3"/>
  <c r="O31" i="3"/>
  <c r="U31" i="3"/>
  <c r="W31" i="3"/>
  <c r="AC31" i="3"/>
  <c r="AE31" i="3"/>
  <c r="AK31" i="3"/>
  <c r="AM31" i="3"/>
  <c r="AS31" i="3"/>
  <c r="AU31" i="3"/>
  <c r="BA31" i="3"/>
  <c r="BC31" i="3"/>
  <c r="BI31" i="3"/>
  <c r="BK31" i="3"/>
  <c r="BQ31" i="3"/>
  <c r="BS31" i="3"/>
  <c r="BY31" i="3"/>
  <c r="CA31" i="3"/>
  <c r="CG31" i="3"/>
  <c r="CI31" i="3"/>
  <c r="CO31" i="3"/>
  <c r="CQ31" i="3"/>
  <c r="CS31" i="3"/>
  <c r="CY31" i="3" s="1"/>
  <c r="CU31" i="3"/>
  <c r="M32" i="3"/>
  <c r="O32" i="3"/>
  <c r="U32" i="3"/>
  <c r="W32" i="3"/>
  <c r="AC32" i="3"/>
  <c r="AE32" i="3"/>
  <c r="AK32" i="3"/>
  <c r="AM32" i="3"/>
  <c r="AS32" i="3"/>
  <c r="AU32" i="3"/>
  <c r="BA32" i="3"/>
  <c r="BC32" i="3"/>
  <c r="BI32" i="3"/>
  <c r="BK32" i="3"/>
  <c r="BQ32" i="3"/>
  <c r="BS32" i="3"/>
  <c r="BY32" i="3"/>
  <c r="CA32" i="3"/>
  <c r="CG32" i="3"/>
  <c r="CI32" i="3"/>
  <c r="CO32" i="3"/>
  <c r="CQ32" i="3"/>
  <c r="CS32" i="3"/>
  <c r="CU32" i="3"/>
  <c r="CY32" i="3" s="1"/>
  <c r="M33" i="3"/>
  <c r="O33" i="3"/>
  <c r="U33" i="3"/>
  <c r="W33" i="3"/>
  <c r="AC33" i="3"/>
  <c r="AE33" i="3"/>
  <c r="AK33" i="3"/>
  <c r="AM33" i="3"/>
  <c r="AS33" i="3"/>
  <c r="AU33" i="3"/>
  <c r="BA33" i="3"/>
  <c r="BC33" i="3"/>
  <c r="CS33" i="3"/>
  <c r="CU33" i="3"/>
  <c r="CY33" i="3" s="1"/>
  <c r="M35" i="3"/>
  <c r="O35" i="3"/>
  <c r="U35" i="3"/>
  <c r="W35" i="3"/>
  <c r="AC35" i="3"/>
  <c r="AE35" i="3"/>
  <c r="AK35" i="3"/>
  <c r="AM35" i="3"/>
  <c r="AS35" i="3"/>
  <c r="AU35" i="3"/>
  <c r="BA35" i="3"/>
  <c r="BC35" i="3"/>
  <c r="CS35" i="3"/>
  <c r="CU35" i="3"/>
  <c r="M36" i="3"/>
  <c r="O36" i="3"/>
  <c r="U36" i="3"/>
  <c r="W36" i="3"/>
  <c r="AC36" i="3"/>
  <c r="AE36" i="3"/>
  <c r="AK36" i="3"/>
  <c r="AM36" i="3"/>
  <c r="AS36" i="3"/>
  <c r="AU36" i="3"/>
  <c r="BA36" i="3"/>
  <c r="BC36" i="3"/>
  <c r="BI36" i="3"/>
  <c r="BK36" i="3"/>
  <c r="BQ36" i="3"/>
  <c r="BS36" i="3"/>
  <c r="BY36" i="3"/>
  <c r="CA36" i="3"/>
  <c r="CG36" i="3"/>
  <c r="CI36" i="3"/>
  <c r="CO36" i="3"/>
  <c r="CQ36" i="3"/>
  <c r="CS36" i="3"/>
  <c r="CU36" i="3"/>
  <c r="CW36" i="3" s="1"/>
  <c r="I37" i="3"/>
  <c r="K37" i="3"/>
  <c r="CU37" i="3" s="1"/>
  <c r="Q37" i="3"/>
  <c r="W37" i="3" s="1"/>
  <c r="S37" i="3"/>
  <c r="U37" i="3"/>
  <c r="Y37" i="3"/>
  <c r="AE37" i="3" s="1"/>
  <c r="AA37" i="3"/>
  <c r="AG37" i="3"/>
  <c r="AI37" i="3"/>
  <c r="AO37" i="3"/>
  <c r="AQ37" i="3"/>
  <c r="AU37" i="3" s="1"/>
  <c r="AS37" i="3"/>
  <c r="AW37" i="3"/>
  <c r="AY37" i="3"/>
  <c r="BA37" i="3" s="1"/>
  <c r="BE37" i="3"/>
  <c r="BI37" i="3" s="1"/>
  <c r="BG37" i="3"/>
  <c r="BM37" i="3"/>
  <c r="BQ37" i="3" s="1"/>
  <c r="BO37" i="3"/>
  <c r="BS37" i="3" s="1"/>
  <c r="BU37" i="3"/>
  <c r="BW37" i="3"/>
  <c r="BY37" i="3" s="1"/>
  <c r="CC37" i="3"/>
  <c r="CE37" i="3"/>
  <c r="CK37" i="3"/>
  <c r="CM37" i="3"/>
  <c r="CO37" i="3" s="1"/>
  <c r="CS39" i="3"/>
  <c r="CS40" i="3"/>
  <c r="CS41" i="3"/>
  <c r="M42" i="3"/>
  <c r="O42" i="3"/>
  <c r="U42" i="3"/>
  <c r="W42" i="3"/>
  <c r="AC42" i="3"/>
  <c r="AE42" i="3"/>
  <c r="AK42" i="3"/>
  <c r="AM42" i="3"/>
  <c r="AS42" i="3"/>
  <c r="AU42" i="3"/>
  <c r="BA42" i="3"/>
  <c r="BC42" i="3"/>
  <c r="BI42" i="3"/>
  <c r="BK42" i="3"/>
  <c r="BQ42" i="3"/>
  <c r="BS42" i="3"/>
  <c r="BY42" i="3"/>
  <c r="CA42" i="3"/>
  <c r="CG42" i="3"/>
  <c r="CI42" i="3"/>
  <c r="CO42" i="3"/>
  <c r="CQ42" i="3"/>
  <c r="CS42" i="3"/>
  <c r="CU42" i="3"/>
  <c r="CW42" i="3" s="1"/>
  <c r="M43" i="3"/>
  <c r="O43" i="3"/>
  <c r="U43" i="3"/>
  <c r="W43" i="3"/>
  <c r="AC43" i="3"/>
  <c r="AE43" i="3"/>
  <c r="AK43" i="3"/>
  <c r="AM43" i="3"/>
  <c r="AS43" i="3"/>
  <c r="AU43" i="3"/>
  <c r="BA43" i="3"/>
  <c r="BC43" i="3"/>
  <c r="BI43" i="3"/>
  <c r="BK43" i="3"/>
  <c r="BQ43" i="3"/>
  <c r="BS43" i="3"/>
  <c r="BY43" i="3"/>
  <c r="CA43" i="3"/>
  <c r="CG43" i="3"/>
  <c r="CI43" i="3"/>
  <c r="CO43" i="3"/>
  <c r="CQ43" i="3"/>
  <c r="CS43" i="3"/>
  <c r="CU43" i="3"/>
  <c r="CY43" i="3"/>
  <c r="CS44" i="3"/>
  <c r="M45" i="3"/>
  <c r="O45" i="3"/>
  <c r="U45" i="3"/>
  <c r="W45" i="3"/>
  <c r="AC45" i="3"/>
  <c r="AE45" i="3"/>
  <c r="AK45" i="3"/>
  <c r="AM45" i="3"/>
  <c r="AS45" i="3"/>
  <c r="AU45" i="3"/>
  <c r="BA45" i="3"/>
  <c r="BC45" i="3"/>
  <c r="BI45" i="3"/>
  <c r="BK45" i="3"/>
  <c r="BQ45" i="3"/>
  <c r="BS45" i="3"/>
  <c r="BY45" i="3"/>
  <c r="CA45" i="3"/>
  <c r="CG45" i="3"/>
  <c r="CI45" i="3"/>
  <c r="CO45" i="3"/>
  <c r="CQ45" i="3"/>
  <c r="CS45" i="3"/>
  <c r="CU45" i="3"/>
  <c r="CS46" i="3"/>
  <c r="M47" i="3"/>
  <c r="O47" i="3"/>
  <c r="U47" i="3"/>
  <c r="W47" i="3"/>
  <c r="AC47" i="3"/>
  <c r="AE47" i="3"/>
  <c r="AK47" i="3"/>
  <c r="AM47" i="3"/>
  <c r="AS47" i="3"/>
  <c r="AU47" i="3"/>
  <c r="BA47" i="3"/>
  <c r="BC47" i="3"/>
  <c r="BI47" i="3"/>
  <c r="BK47" i="3"/>
  <c r="BQ47" i="3"/>
  <c r="BS47" i="3"/>
  <c r="BY47" i="3"/>
  <c r="CA47" i="3"/>
  <c r="CG47" i="3"/>
  <c r="CI47" i="3"/>
  <c r="CO47" i="3"/>
  <c r="CQ47" i="3"/>
  <c r="CS47" i="3"/>
  <c r="CW47" i="3" s="1"/>
  <c r="CU47" i="3"/>
  <c r="M48" i="3"/>
  <c r="O48" i="3"/>
  <c r="U48" i="3"/>
  <c r="W48" i="3"/>
  <c r="AC48" i="3"/>
  <c r="AE48" i="3"/>
  <c r="AK48" i="3"/>
  <c r="AM48" i="3"/>
  <c r="AS48" i="3"/>
  <c r="AU48" i="3"/>
  <c r="BA48" i="3"/>
  <c r="BC48" i="3"/>
  <c r="BI48" i="3"/>
  <c r="BK48" i="3"/>
  <c r="BQ48" i="3"/>
  <c r="BS48" i="3"/>
  <c r="BY48" i="3"/>
  <c r="CA48" i="3"/>
  <c r="CG48" i="3"/>
  <c r="CI48" i="3"/>
  <c r="CO48" i="3"/>
  <c r="CQ48" i="3"/>
  <c r="CS48" i="3"/>
  <c r="CW48" i="3" s="1"/>
  <c r="CU48" i="3"/>
  <c r="CS49" i="3"/>
  <c r="I50" i="3"/>
  <c r="M50" i="3" s="1"/>
  <c r="K50" i="3"/>
  <c r="O50" i="3" s="1"/>
  <c r="Q50" i="3"/>
  <c r="CS50" i="3" s="1"/>
  <c r="S50" i="3"/>
  <c r="Y50" i="3"/>
  <c r="AC50" i="3" s="1"/>
  <c r="AA50" i="3"/>
  <c r="AG50" i="3"/>
  <c r="AK50" i="3" s="1"/>
  <c r="AI50" i="3"/>
  <c r="AM50" i="3" s="1"/>
  <c r="AO50" i="3"/>
  <c r="AQ50" i="3"/>
  <c r="AS50" i="3" s="1"/>
  <c r="AW50" i="3"/>
  <c r="AY50" i="3"/>
  <c r="BE50" i="3"/>
  <c r="BI50" i="3" s="1"/>
  <c r="BG50" i="3"/>
  <c r="BK50" i="3" s="1"/>
  <c r="BM50" i="3"/>
  <c r="BO50" i="3"/>
  <c r="BU50" i="3"/>
  <c r="BW50" i="3"/>
  <c r="CC50" i="3"/>
  <c r="CE50" i="3"/>
  <c r="CG50" i="3"/>
  <c r="CK50" i="3"/>
  <c r="CM50" i="3"/>
  <c r="CO50" i="3" s="1"/>
  <c r="M52" i="3"/>
  <c r="O52" i="3"/>
  <c r="U52" i="3"/>
  <c r="W52" i="3"/>
  <c r="AC52" i="3"/>
  <c r="AE52" i="3"/>
  <c r="AK52" i="3"/>
  <c r="AM52" i="3"/>
  <c r="AS52" i="3"/>
  <c r="AU52" i="3"/>
  <c r="BA52" i="3"/>
  <c r="BC52" i="3"/>
  <c r="CS52" i="3"/>
  <c r="CW52" i="3" s="1"/>
  <c r="CU52" i="3"/>
  <c r="I53" i="3"/>
  <c r="K53" i="3"/>
  <c r="M53" i="3" s="1"/>
  <c r="Q53" i="3"/>
  <c r="U53" i="3" s="1"/>
  <c r="S53" i="3"/>
  <c r="Y53" i="3"/>
  <c r="AC53" i="3" s="1"/>
  <c r="AA53" i="3"/>
  <c r="AE53" i="3" s="1"/>
  <c r="AG53" i="3"/>
  <c r="AI53" i="3"/>
  <c r="AO53" i="3"/>
  <c r="AS53" i="3" s="1"/>
  <c r="AQ53" i="3"/>
  <c r="AW53" i="3"/>
  <c r="AY53" i="3"/>
  <c r="BA53" i="3"/>
  <c r="BE53" i="3"/>
  <c r="BE63" i="3" s="1"/>
  <c r="BE73" i="3" s="1"/>
  <c r="BE80" i="3" s="1"/>
  <c r="BE81" i="3" s="1"/>
  <c r="BM53" i="3"/>
  <c r="BU53" i="3"/>
  <c r="CC53" i="3"/>
  <c r="CK53" i="3"/>
  <c r="CS55" i="3"/>
  <c r="CS56" i="3"/>
  <c r="M57" i="3"/>
  <c r="O57" i="3"/>
  <c r="U57" i="3"/>
  <c r="W57" i="3"/>
  <c r="AC57" i="3"/>
  <c r="AE57" i="3"/>
  <c r="AK57" i="3"/>
  <c r="AM57" i="3"/>
  <c r="AS57" i="3"/>
  <c r="AU57" i="3"/>
  <c r="BA57" i="3"/>
  <c r="BC57" i="3"/>
  <c r="CS57" i="3"/>
  <c r="CW57" i="3" s="1"/>
  <c r="CU57" i="3"/>
  <c r="CY57" i="3" s="1"/>
  <c r="M58" i="3"/>
  <c r="O58" i="3"/>
  <c r="U58" i="3"/>
  <c r="W58" i="3"/>
  <c r="AC58" i="3"/>
  <c r="AE58" i="3"/>
  <c r="AK58" i="3"/>
  <c r="AM58" i="3"/>
  <c r="AS58" i="3"/>
  <c r="AU58" i="3"/>
  <c r="BA58" i="3"/>
  <c r="BC58" i="3"/>
  <c r="BI58" i="3"/>
  <c r="BK58" i="3"/>
  <c r="BQ58" i="3"/>
  <c r="BS58" i="3"/>
  <c r="BY58" i="3"/>
  <c r="CA58" i="3"/>
  <c r="CG58" i="3"/>
  <c r="CI58" i="3"/>
  <c r="CO58" i="3"/>
  <c r="CQ58" i="3"/>
  <c r="CS58" i="3"/>
  <c r="CU58" i="3"/>
  <c r="I59" i="3"/>
  <c r="CS59" i="3" s="1"/>
  <c r="K59" i="3"/>
  <c r="M59" i="3" s="1"/>
  <c r="Q59" i="3"/>
  <c r="S59" i="3"/>
  <c r="Y59" i="3"/>
  <c r="AC59" i="3" s="1"/>
  <c r="AA59" i="3"/>
  <c r="AG59" i="3"/>
  <c r="AI59" i="3"/>
  <c r="AO59" i="3"/>
  <c r="AQ59" i="3"/>
  <c r="AW59" i="3"/>
  <c r="BA59" i="3" s="1"/>
  <c r="AY59" i="3"/>
  <c r="BE59" i="3"/>
  <c r="BG59" i="3"/>
  <c r="BK59" i="3" s="1"/>
  <c r="BM59" i="3"/>
  <c r="BO59" i="3"/>
  <c r="BU59" i="3"/>
  <c r="BY59" i="3" s="1"/>
  <c r="BW59" i="3"/>
  <c r="CC59" i="3"/>
  <c r="CG59" i="3" s="1"/>
  <c r="CE59" i="3"/>
  <c r="CK59" i="3"/>
  <c r="CM59" i="3"/>
  <c r="M60" i="3"/>
  <c r="O60" i="3"/>
  <c r="U60" i="3"/>
  <c r="W60" i="3"/>
  <c r="AC60" i="3"/>
  <c r="AE60" i="3"/>
  <c r="AK60" i="3"/>
  <c r="AM60" i="3"/>
  <c r="AS60" i="3"/>
  <c r="AU60" i="3"/>
  <c r="BA60" i="3"/>
  <c r="BC60" i="3"/>
  <c r="BI60" i="3"/>
  <c r="BK60" i="3"/>
  <c r="BQ60" i="3"/>
  <c r="BS60" i="3"/>
  <c r="BY60" i="3"/>
  <c r="CA60" i="3"/>
  <c r="CG60" i="3"/>
  <c r="CI60" i="3"/>
  <c r="CO60" i="3"/>
  <c r="CQ60" i="3"/>
  <c r="CS60" i="3"/>
  <c r="CU60" i="3"/>
  <c r="CY60" i="3" s="1"/>
  <c r="M61" i="3"/>
  <c r="O61" i="3"/>
  <c r="U61" i="3"/>
  <c r="W61" i="3"/>
  <c r="AC61" i="3"/>
  <c r="AE61" i="3"/>
  <c r="AK61" i="3"/>
  <c r="AM61" i="3"/>
  <c r="AS61" i="3"/>
  <c r="AU61" i="3"/>
  <c r="BA61" i="3"/>
  <c r="BC61" i="3"/>
  <c r="CS61" i="3"/>
  <c r="CU61" i="3"/>
  <c r="CY61" i="3" s="1"/>
  <c r="CW61" i="3"/>
  <c r="M62" i="3"/>
  <c r="O62" i="3"/>
  <c r="U62" i="3"/>
  <c r="W62" i="3"/>
  <c r="AC62" i="3"/>
  <c r="AE62" i="3"/>
  <c r="AK62" i="3"/>
  <c r="AM62" i="3"/>
  <c r="AS62" i="3"/>
  <c r="AU62" i="3"/>
  <c r="BA62" i="3"/>
  <c r="BC62" i="3"/>
  <c r="CS62" i="3"/>
  <c r="CW62" i="3" s="1"/>
  <c r="CU62" i="3"/>
  <c r="CY62" i="3" s="1"/>
  <c r="M65" i="3"/>
  <c r="O65" i="3"/>
  <c r="U65" i="3"/>
  <c r="W65" i="3"/>
  <c r="AC65" i="3"/>
  <c r="AE65" i="3"/>
  <c r="AK65" i="3"/>
  <c r="AM65" i="3"/>
  <c r="AS65" i="3"/>
  <c r="AU65" i="3"/>
  <c r="BA65" i="3"/>
  <c r="BC65" i="3"/>
  <c r="CS65" i="3"/>
  <c r="CU65" i="3"/>
  <c r="CY65" i="3" s="1"/>
  <c r="M66" i="3"/>
  <c r="O66" i="3"/>
  <c r="U66" i="3"/>
  <c r="W66" i="3"/>
  <c r="AC66" i="3"/>
  <c r="AE66" i="3"/>
  <c r="AK66" i="3"/>
  <c r="AM66" i="3"/>
  <c r="AS66" i="3"/>
  <c r="AU66" i="3"/>
  <c r="BA66" i="3"/>
  <c r="BC66" i="3"/>
  <c r="BI66" i="3"/>
  <c r="BK66" i="3"/>
  <c r="BQ66" i="3"/>
  <c r="BS66" i="3"/>
  <c r="BY66" i="3"/>
  <c r="CA66" i="3"/>
  <c r="CG66" i="3"/>
  <c r="CI66" i="3"/>
  <c r="CO66" i="3"/>
  <c r="CQ66" i="3"/>
  <c r="CS66" i="3"/>
  <c r="CU66" i="3"/>
  <c r="CW66" i="3" s="1"/>
  <c r="I67" i="3"/>
  <c r="K67" i="3"/>
  <c r="Q67" i="3"/>
  <c r="W67" i="3" s="1"/>
  <c r="S67" i="3"/>
  <c r="Y67" i="3"/>
  <c r="AA67" i="3"/>
  <c r="AC67" i="3" s="1"/>
  <c r="AG67" i="3"/>
  <c r="AI67" i="3"/>
  <c r="AO67" i="3"/>
  <c r="AQ67" i="3"/>
  <c r="AS67" i="3"/>
  <c r="AW67" i="3"/>
  <c r="AY67" i="3"/>
  <c r="BA67" i="3" s="1"/>
  <c r="BE67" i="3"/>
  <c r="BG67" i="3"/>
  <c r="BM67" i="3"/>
  <c r="BS67" i="3" s="1"/>
  <c r="BO67" i="3"/>
  <c r="BU67" i="3"/>
  <c r="BW67" i="3"/>
  <c r="BY67" i="3" s="1"/>
  <c r="CC67" i="3"/>
  <c r="CE67" i="3"/>
  <c r="CI67" i="3" s="1"/>
  <c r="CK67" i="3"/>
  <c r="CQ67" i="3" s="1"/>
  <c r="CM67" i="3"/>
  <c r="M68" i="3"/>
  <c r="O68" i="3"/>
  <c r="U68" i="3"/>
  <c r="W68" i="3"/>
  <c r="AC68" i="3"/>
  <c r="AE68" i="3"/>
  <c r="AK68" i="3"/>
  <c r="AM68" i="3"/>
  <c r="AS68" i="3"/>
  <c r="AU68" i="3"/>
  <c r="BA68" i="3"/>
  <c r="BC68" i="3"/>
  <c r="BI68" i="3"/>
  <c r="BK68" i="3"/>
  <c r="BQ68" i="3"/>
  <c r="BS68" i="3"/>
  <c r="BY68" i="3"/>
  <c r="CA68" i="3"/>
  <c r="CG68" i="3"/>
  <c r="CI68" i="3"/>
  <c r="CO68" i="3"/>
  <c r="CQ68" i="3"/>
  <c r="CS68" i="3"/>
  <c r="CW68" i="3" s="1"/>
  <c r="CU68" i="3"/>
  <c r="CY68" i="3"/>
  <c r="M69" i="3"/>
  <c r="O69" i="3"/>
  <c r="U69" i="3"/>
  <c r="W69" i="3"/>
  <c r="AC69" i="3"/>
  <c r="AE69" i="3"/>
  <c r="AK69" i="3"/>
  <c r="AM69" i="3"/>
  <c r="AS69" i="3"/>
  <c r="AU69" i="3"/>
  <c r="BA69" i="3"/>
  <c r="BC69" i="3"/>
  <c r="BI69" i="3"/>
  <c r="BK69" i="3"/>
  <c r="BQ69" i="3"/>
  <c r="BS69" i="3"/>
  <c r="BY69" i="3"/>
  <c r="CA69" i="3"/>
  <c r="CG69" i="3"/>
  <c r="CI69" i="3"/>
  <c r="CO69" i="3"/>
  <c r="CQ69" i="3"/>
  <c r="CS69" i="3"/>
  <c r="CU69" i="3"/>
  <c r="CY69" i="3" s="1"/>
  <c r="M70" i="3"/>
  <c r="O70" i="3"/>
  <c r="U70" i="3"/>
  <c r="W70" i="3"/>
  <c r="AC70" i="3"/>
  <c r="AE70" i="3"/>
  <c r="AK70" i="3"/>
  <c r="AM70" i="3"/>
  <c r="AS70" i="3"/>
  <c r="AU70" i="3"/>
  <c r="BA70" i="3"/>
  <c r="BC70" i="3"/>
  <c r="CS70" i="3"/>
  <c r="CU70" i="3"/>
  <c r="CW70" i="3" s="1"/>
  <c r="M71" i="3"/>
  <c r="O71" i="3"/>
  <c r="U71" i="3"/>
  <c r="W71" i="3"/>
  <c r="AC71" i="3"/>
  <c r="AE71" i="3"/>
  <c r="AK71" i="3"/>
  <c r="AM71" i="3"/>
  <c r="AS71" i="3"/>
  <c r="AU71" i="3"/>
  <c r="BA71" i="3"/>
  <c r="BC71" i="3"/>
  <c r="BI71" i="3"/>
  <c r="BK71" i="3"/>
  <c r="BQ71" i="3"/>
  <c r="BS71" i="3"/>
  <c r="BY71" i="3"/>
  <c r="CA71" i="3"/>
  <c r="CG71" i="3"/>
  <c r="CI71" i="3"/>
  <c r="CO71" i="3"/>
  <c r="CQ71" i="3"/>
  <c r="CS71" i="3"/>
  <c r="CW71" i="3" s="1"/>
  <c r="CU71" i="3"/>
  <c r="M72" i="3"/>
  <c r="O72" i="3"/>
  <c r="U72" i="3"/>
  <c r="W72" i="3"/>
  <c r="AC72" i="3"/>
  <c r="AE72" i="3"/>
  <c r="AK72" i="3"/>
  <c r="AM72" i="3"/>
  <c r="AS72" i="3"/>
  <c r="AU72" i="3"/>
  <c r="BA72" i="3"/>
  <c r="BC72" i="3"/>
  <c r="BI72" i="3"/>
  <c r="BK72" i="3"/>
  <c r="BQ72" i="3"/>
  <c r="BS72" i="3"/>
  <c r="BY72" i="3"/>
  <c r="CA72" i="3"/>
  <c r="CG72" i="3"/>
  <c r="CI72" i="3"/>
  <c r="CO72" i="3"/>
  <c r="CQ72" i="3"/>
  <c r="CS72" i="3"/>
  <c r="CU72" i="3"/>
  <c r="M75" i="3"/>
  <c r="O75" i="3"/>
  <c r="U75" i="3"/>
  <c r="W75" i="3"/>
  <c r="AC75" i="3"/>
  <c r="AE75" i="3"/>
  <c r="AK75" i="3"/>
  <c r="AM75" i="3"/>
  <c r="AS75" i="3"/>
  <c r="AU75" i="3"/>
  <c r="BA75" i="3"/>
  <c r="BC75" i="3"/>
  <c r="BI75" i="3"/>
  <c r="BK75" i="3"/>
  <c r="BQ75" i="3"/>
  <c r="BS75" i="3"/>
  <c r="BY75" i="3"/>
  <c r="CA75" i="3"/>
  <c r="CG75" i="3"/>
  <c r="CI75" i="3"/>
  <c r="CO75" i="3"/>
  <c r="CQ75" i="3"/>
  <c r="CS75" i="3"/>
  <c r="CU75" i="3"/>
  <c r="CW75" i="3"/>
  <c r="CY75" i="3"/>
  <c r="M76" i="3"/>
  <c r="O76" i="3"/>
  <c r="U76" i="3"/>
  <c r="W76" i="3"/>
  <c r="AC76" i="3"/>
  <c r="AE76" i="3"/>
  <c r="AK76" i="3"/>
  <c r="AM76" i="3"/>
  <c r="AS76" i="3"/>
  <c r="AU76" i="3"/>
  <c r="BA76" i="3"/>
  <c r="BC76" i="3"/>
  <c r="CS76" i="3"/>
  <c r="CU76" i="3"/>
  <c r="CY76" i="3" s="1"/>
  <c r="CW76" i="3"/>
  <c r="M77" i="3"/>
  <c r="O77" i="3"/>
  <c r="U77" i="3"/>
  <c r="W77" i="3"/>
  <c r="AC77" i="3"/>
  <c r="AE77" i="3"/>
  <c r="AK77" i="3"/>
  <c r="AM77" i="3"/>
  <c r="AS77" i="3"/>
  <c r="AU77" i="3"/>
  <c r="BA77" i="3"/>
  <c r="BC77" i="3"/>
  <c r="CS77" i="3"/>
  <c r="CW77" i="3" s="1"/>
  <c r="CU77" i="3"/>
  <c r="M78" i="3"/>
  <c r="O78" i="3"/>
  <c r="U78" i="3"/>
  <c r="W78" i="3"/>
  <c r="AC78" i="3"/>
  <c r="AE78" i="3"/>
  <c r="AK78" i="3"/>
  <c r="AM78" i="3"/>
  <c r="AS78" i="3"/>
  <c r="AU78" i="3"/>
  <c r="BA78" i="3"/>
  <c r="BC78" i="3"/>
  <c r="CS78" i="3"/>
  <c r="CU78" i="3"/>
  <c r="CY78" i="3" s="1"/>
  <c r="CW78" i="3"/>
  <c r="I79" i="3"/>
  <c r="M79" i="3" s="1"/>
  <c r="K79" i="3"/>
  <c r="CU79" i="3" s="1"/>
  <c r="Q79" i="3"/>
  <c r="U79" i="3" s="1"/>
  <c r="S79" i="3"/>
  <c r="Y79" i="3"/>
  <c r="AC79" i="3" s="1"/>
  <c r="AA79" i="3"/>
  <c r="AE79" i="3" s="1"/>
  <c r="AG79" i="3"/>
  <c r="AI79" i="3"/>
  <c r="AK79" i="3"/>
  <c r="AM79" i="3"/>
  <c r="AO79" i="3"/>
  <c r="AQ79" i="3"/>
  <c r="AU79" i="3" s="1"/>
  <c r="AW79" i="3"/>
  <c r="BA79" i="3" s="1"/>
  <c r="AY79" i="3"/>
  <c r="BC79" i="3"/>
  <c r="BE79" i="3"/>
  <c r="BI79" i="3" s="1"/>
  <c r="BG79" i="3"/>
  <c r="BM79" i="3"/>
  <c r="BO79" i="3"/>
  <c r="BS79" i="3" s="1"/>
  <c r="BU79" i="3"/>
  <c r="BY79" i="3" s="1"/>
  <c r="BW79" i="3"/>
  <c r="CC79" i="3"/>
  <c r="CG79" i="3" s="1"/>
  <c r="CE79" i="3"/>
  <c r="CI79" i="3" s="1"/>
  <c r="CK79" i="3"/>
  <c r="CO79" i="3" s="1"/>
  <c r="CM79" i="3"/>
  <c r="M83" i="3"/>
  <c r="O83" i="3"/>
  <c r="U83" i="3"/>
  <c r="W83" i="3"/>
  <c r="AC83" i="3"/>
  <c r="AE83" i="3"/>
  <c r="AK83" i="3"/>
  <c r="AM83" i="3"/>
  <c r="AS83" i="3"/>
  <c r="AU83" i="3"/>
  <c r="BA83" i="3"/>
  <c r="BC83" i="3"/>
  <c r="BI83" i="3"/>
  <c r="BK83" i="3"/>
  <c r="BQ83" i="3"/>
  <c r="BS83" i="3"/>
  <c r="BY83" i="3"/>
  <c r="CA83" i="3"/>
  <c r="CG83" i="3"/>
  <c r="CI83" i="3"/>
  <c r="CO83" i="3"/>
  <c r="CQ83" i="3"/>
  <c r="CS83" i="3"/>
  <c r="CU83" i="3"/>
  <c r="M85" i="3"/>
  <c r="O85" i="3"/>
  <c r="U85" i="3"/>
  <c r="W85" i="3"/>
  <c r="AC85" i="3"/>
  <c r="AE85" i="3"/>
  <c r="AK85" i="3"/>
  <c r="AM85" i="3"/>
  <c r="AS85" i="3"/>
  <c r="AU85" i="3"/>
  <c r="BA85" i="3"/>
  <c r="BC85" i="3"/>
  <c r="BI85" i="3"/>
  <c r="BK85" i="3"/>
  <c r="BQ85" i="3"/>
  <c r="BS85" i="3"/>
  <c r="BY85" i="3"/>
  <c r="CA85" i="3"/>
  <c r="CG85" i="3"/>
  <c r="CI85" i="3"/>
  <c r="CO85" i="3"/>
  <c r="CQ85" i="3"/>
  <c r="CS85" i="3"/>
  <c r="CW85" i="3" s="1"/>
  <c r="CU85" i="3"/>
  <c r="CY85" i="3" s="1"/>
  <c r="M86" i="3"/>
  <c r="O86" i="3"/>
  <c r="U86" i="3"/>
  <c r="W86" i="3"/>
  <c r="AC86" i="3"/>
  <c r="AE86" i="3"/>
  <c r="AK86" i="3"/>
  <c r="AM86" i="3"/>
  <c r="AS86" i="3"/>
  <c r="AU86" i="3"/>
  <c r="BA86" i="3"/>
  <c r="BC86" i="3"/>
  <c r="BI86" i="3"/>
  <c r="BK86" i="3"/>
  <c r="BQ86" i="3"/>
  <c r="BS86" i="3"/>
  <c r="BY86" i="3"/>
  <c r="CA86" i="3"/>
  <c r="CG86" i="3"/>
  <c r="CI86" i="3"/>
  <c r="CO86" i="3"/>
  <c r="CQ86" i="3"/>
  <c r="CS86" i="3"/>
  <c r="CW86" i="3" s="1"/>
  <c r="CU86" i="3"/>
  <c r="M87" i="3"/>
  <c r="O87" i="3"/>
  <c r="U87" i="3"/>
  <c r="W87" i="3"/>
  <c r="AC87" i="3"/>
  <c r="AE87" i="3"/>
  <c r="AK87" i="3"/>
  <c r="AM87" i="3"/>
  <c r="AS87" i="3"/>
  <c r="AU87" i="3"/>
  <c r="BA87" i="3"/>
  <c r="BC87" i="3"/>
  <c r="BI87" i="3"/>
  <c r="BK87" i="3"/>
  <c r="BQ87" i="3"/>
  <c r="BS87" i="3"/>
  <c r="BY87" i="3"/>
  <c r="CA87" i="3"/>
  <c r="CG87" i="3"/>
  <c r="CI87" i="3"/>
  <c r="CO87" i="3"/>
  <c r="CQ87" i="3"/>
  <c r="CS87" i="3"/>
  <c r="CW87" i="3" s="1"/>
  <c r="CU87" i="3"/>
  <c r="M88" i="3"/>
  <c r="O88" i="3"/>
  <c r="U88" i="3"/>
  <c r="W88" i="3"/>
  <c r="AC88" i="3"/>
  <c r="AE88" i="3"/>
  <c r="AK88" i="3"/>
  <c r="AM88" i="3"/>
  <c r="AS88" i="3"/>
  <c r="AU88" i="3"/>
  <c r="BA88" i="3"/>
  <c r="BC88" i="3"/>
  <c r="BI88" i="3"/>
  <c r="BK88" i="3"/>
  <c r="BQ88" i="3"/>
  <c r="BS88" i="3"/>
  <c r="BY88" i="3"/>
  <c r="CA88" i="3"/>
  <c r="CG88" i="3"/>
  <c r="CI88" i="3"/>
  <c r="CO88" i="3"/>
  <c r="CQ88" i="3"/>
  <c r="CS88" i="3"/>
  <c r="CU88" i="3"/>
  <c r="M89" i="3"/>
  <c r="O89" i="3"/>
  <c r="U89" i="3"/>
  <c r="W89" i="3"/>
  <c r="AC89" i="3"/>
  <c r="AE89" i="3"/>
  <c r="AK89" i="3"/>
  <c r="AM89" i="3"/>
  <c r="AS89" i="3"/>
  <c r="AU89" i="3"/>
  <c r="BA89" i="3"/>
  <c r="BC89" i="3"/>
  <c r="BI89" i="3"/>
  <c r="BK89" i="3"/>
  <c r="BQ89" i="3"/>
  <c r="BS89" i="3"/>
  <c r="BY89" i="3"/>
  <c r="CA89" i="3"/>
  <c r="CG89" i="3"/>
  <c r="CI89" i="3"/>
  <c r="CO89" i="3"/>
  <c r="CQ89" i="3"/>
  <c r="CS89" i="3"/>
  <c r="CW89" i="3" s="1"/>
  <c r="CU89" i="3"/>
  <c r="CY89" i="3" s="1"/>
  <c r="M90" i="3"/>
  <c r="O90" i="3"/>
  <c r="U90" i="3"/>
  <c r="W90" i="3"/>
  <c r="AC90" i="3"/>
  <c r="AE90" i="3"/>
  <c r="AK90" i="3"/>
  <c r="AM90" i="3"/>
  <c r="AS90" i="3"/>
  <c r="AU90" i="3"/>
  <c r="BA90" i="3"/>
  <c r="BC90" i="3"/>
  <c r="BI90" i="3"/>
  <c r="BK90" i="3"/>
  <c r="BQ90" i="3"/>
  <c r="BS90" i="3"/>
  <c r="BY90" i="3"/>
  <c r="CA90" i="3"/>
  <c r="CG90" i="3"/>
  <c r="CI90" i="3"/>
  <c r="CO90" i="3"/>
  <c r="CQ90" i="3"/>
  <c r="CS90" i="3"/>
  <c r="CU90" i="3"/>
  <c r="M91" i="3"/>
  <c r="O91" i="3"/>
  <c r="U91" i="3"/>
  <c r="W91" i="3"/>
  <c r="AC91" i="3"/>
  <c r="AE91" i="3"/>
  <c r="AK91" i="3"/>
  <c r="AM91" i="3"/>
  <c r="AS91" i="3"/>
  <c r="AU91" i="3"/>
  <c r="BA91" i="3"/>
  <c r="BC91" i="3"/>
  <c r="BI91" i="3"/>
  <c r="BK91" i="3"/>
  <c r="BQ91" i="3"/>
  <c r="BS91" i="3"/>
  <c r="BY91" i="3"/>
  <c r="CA91" i="3"/>
  <c r="CG91" i="3"/>
  <c r="CI91" i="3"/>
  <c r="CO91" i="3"/>
  <c r="CQ91" i="3"/>
  <c r="CS91" i="3"/>
  <c r="CW91" i="3" s="1"/>
  <c r="CU91" i="3"/>
  <c r="M92" i="3"/>
  <c r="O92" i="3"/>
  <c r="U92" i="3"/>
  <c r="W92" i="3"/>
  <c r="AC92" i="3"/>
  <c r="AE92" i="3"/>
  <c r="AK92" i="3"/>
  <c r="AM92" i="3"/>
  <c r="AS92" i="3"/>
  <c r="AU92" i="3"/>
  <c r="BA92" i="3"/>
  <c r="BC92" i="3"/>
  <c r="BI92" i="3"/>
  <c r="BK92" i="3"/>
  <c r="BQ92" i="3"/>
  <c r="BS92" i="3"/>
  <c r="BY92" i="3"/>
  <c r="CA92" i="3"/>
  <c r="CG92" i="3"/>
  <c r="CI92" i="3"/>
  <c r="CO92" i="3"/>
  <c r="CQ92" i="3"/>
  <c r="CS92" i="3"/>
  <c r="CU92" i="3"/>
  <c r="CY92" i="3" s="1"/>
  <c r="CS93" i="3"/>
  <c r="I94" i="3"/>
  <c r="K94" i="3"/>
  <c r="O94" i="3" s="1"/>
  <c r="Q94" i="3"/>
  <c r="S94" i="3"/>
  <c r="Y94" i="3"/>
  <c r="AC94" i="3" s="1"/>
  <c r="AA94" i="3"/>
  <c r="AG94" i="3"/>
  <c r="AK94" i="3" s="1"/>
  <c r="AI94" i="3"/>
  <c r="AO94" i="3"/>
  <c r="AQ94" i="3"/>
  <c r="AW94" i="3"/>
  <c r="BA94" i="3" s="1"/>
  <c r="AY94" i="3"/>
  <c r="BE94" i="3"/>
  <c r="BG94" i="3"/>
  <c r="BK94" i="3" s="1"/>
  <c r="BM94" i="3"/>
  <c r="BO94" i="3"/>
  <c r="BU94" i="3"/>
  <c r="BY94" i="3" s="1"/>
  <c r="BW94" i="3"/>
  <c r="CC94" i="3"/>
  <c r="CG94" i="3" s="1"/>
  <c r="CE94" i="3"/>
  <c r="CK94" i="3"/>
  <c r="CM94" i="3"/>
  <c r="CS96" i="3"/>
  <c r="M97" i="3"/>
  <c r="O97" i="3"/>
  <c r="U97" i="3"/>
  <c r="W97" i="3"/>
  <c r="AC97" i="3"/>
  <c r="AE97" i="3"/>
  <c r="AK97" i="3"/>
  <c r="AM97" i="3"/>
  <c r="AS97" i="3"/>
  <c r="AU97" i="3"/>
  <c r="BA97" i="3"/>
  <c r="BC97" i="3"/>
  <c r="BI97" i="3"/>
  <c r="BK97" i="3"/>
  <c r="BQ97" i="3"/>
  <c r="BS97" i="3"/>
  <c r="BY97" i="3"/>
  <c r="CA97" i="3"/>
  <c r="CG97" i="3"/>
  <c r="CI97" i="3"/>
  <c r="CO97" i="3"/>
  <c r="CQ97" i="3"/>
  <c r="CS97" i="3"/>
  <c r="CU97" i="3"/>
  <c r="M99" i="3"/>
  <c r="O99" i="3"/>
  <c r="U99" i="3"/>
  <c r="W99" i="3"/>
  <c r="AC99" i="3"/>
  <c r="AE99" i="3"/>
  <c r="AK99" i="3"/>
  <c r="AM99" i="3"/>
  <c r="AS99" i="3"/>
  <c r="AU99" i="3"/>
  <c r="BA99" i="3"/>
  <c r="BC99" i="3"/>
  <c r="BI99" i="3"/>
  <c r="BK99" i="3"/>
  <c r="BQ99" i="3"/>
  <c r="BS99" i="3"/>
  <c r="BY99" i="3"/>
  <c r="CA99" i="3"/>
  <c r="CG99" i="3"/>
  <c r="CI99" i="3"/>
  <c r="CO99" i="3"/>
  <c r="CQ99" i="3"/>
  <c r="CS99" i="3"/>
  <c r="CW99" i="3" s="1"/>
  <c r="CU99" i="3"/>
  <c r="CY99" i="3"/>
  <c r="CS100" i="3"/>
  <c r="M101" i="3"/>
  <c r="O101" i="3"/>
  <c r="U101" i="3"/>
  <c r="W101" i="3"/>
  <c r="AC101" i="3"/>
  <c r="AE101" i="3"/>
  <c r="AK101" i="3"/>
  <c r="AM101" i="3"/>
  <c r="AS101" i="3"/>
  <c r="AU101" i="3"/>
  <c r="BA101" i="3"/>
  <c r="BC101" i="3"/>
  <c r="CS101" i="3"/>
  <c r="CU101" i="3"/>
  <c r="CW101" i="3"/>
  <c r="CY101" i="3"/>
  <c r="M102" i="3"/>
  <c r="O102" i="3"/>
  <c r="U102" i="3"/>
  <c r="W102" i="3"/>
  <c r="AC102" i="3"/>
  <c r="AE102" i="3"/>
  <c r="AK102" i="3"/>
  <c r="AM102" i="3"/>
  <c r="AS102" i="3"/>
  <c r="AU102" i="3"/>
  <c r="BA102" i="3"/>
  <c r="BC102" i="3"/>
  <c r="BI102" i="3"/>
  <c r="BK102" i="3"/>
  <c r="BQ102" i="3"/>
  <c r="BS102" i="3"/>
  <c r="BY102" i="3"/>
  <c r="CA102" i="3"/>
  <c r="CG102" i="3"/>
  <c r="CI102" i="3"/>
  <c r="CO102" i="3"/>
  <c r="CQ102" i="3"/>
  <c r="CS102" i="3"/>
  <c r="CW102" i="3" s="1"/>
  <c r="CU102" i="3"/>
  <c r="I103" i="3"/>
  <c r="M103" i="3" s="1"/>
  <c r="K103" i="3"/>
  <c r="Q103" i="3"/>
  <c r="S103" i="3"/>
  <c r="Y103" i="3"/>
  <c r="AC103" i="3" s="1"/>
  <c r="AA103" i="3"/>
  <c r="AG103" i="3"/>
  <c r="AI103" i="3"/>
  <c r="AM103" i="3" s="1"/>
  <c r="AO103" i="3"/>
  <c r="AQ103" i="3"/>
  <c r="AW103" i="3"/>
  <c r="BA103" i="3" s="1"/>
  <c r="AY103" i="3"/>
  <c r="BE103" i="3"/>
  <c r="BI103" i="3" s="1"/>
  <c r="BG103" i="3"/>
  <c r="BM103" i="3"/>
  <c r="BO103" i="3"/>
  <c r="BU103" i="3"/>
  <c r="BY103" i="3" s="1"/>
  <c r="BW103" i="3"/>
  <c r="CC103" i="3"/>
  <c r="CE103" i="3"/>
  <c r="CI103" i="3" s="1"/>
  <c r="CK103" i="3"/>
  <c r="CM103" i="3"/>
  <c r="CS104" i="3"/>
  <c r="M105" i="3"/>
  <c r="O105" i="3"/>
  <c r="U105" i="3"/>
  <c r="W105" i="3"/>
  <c r="AC105" i="3"/>
  <c r="AE105" i="3"/>
  <c r="AK105" i="3"/>
  <c r="AM105" i="3"/>
  <c r="AS105" i="3"/>
  <c r="AU105" i="3"/>
  <c r="BA105" i="3"/>
  <c r="BC105" i="3"/>
  <c r="BI105" i="3"/>
  <c r="BK105" i="3"/>
  <c r="BQ105" i="3"/>
  <c r="BS105" i="3"/>
  <c r="BY105" i="3"/>
  <c r="CA105" i="3"/>
  <c r="CG105" i="3"/>
  <c r="CI105" i="3"/>
  <c r="CO105" i="3"/>
  <c r="CQ105" i="3"/>
  <c r="CS105" i="3"/>
  <c r="CU105" i="3"/>
  <c r="M106" i="3"/>
  <c r="O106" i="3"/>
  <c r="U106" i="3"/>
  <c r="W106" i="3"/>
  <c r="AC106" i="3"/>
  <c r="AE106" i="3"/>
  <c r="AK106" i="3"/>
  <c r="AM106" i="3"/>
  <c r="AS106" i="3"/>
  <c r="AU106" i="3"/>
  <c r="BA106" i="3"/>
  <c r="BC106" i="3"/>
  <c r="BI106" i="3"/>
  <c r="BK106" i="3"/>
  <c r="BQ106" i="3"/>
  <c r="BS106" i="3"/>
  <c r="BY106" i="3"/>
  <c r="CA106" i="3"/>
  <c r="CG106" i="3"/>
  <c r="CI106" i="3"/>
  <c r="CO106" i="3"/>
  <c r="CQ106" i="3"/>
  <c r="CS106" i="3"/>
  <c r="CW106" i="3" s="1"/>
  <c r="CU106" i="3"/>
  <c r="M107" i="3"/>
  <c r="O107" i="3"/>
  <c r="U107" i="3"/>
  <c r="W107" i="3"/>
  <c r="AC107" i="3"/>
  <c r="AE107" i="3"/>
  <c r="AK107" i="3"/>
  <c r="AM107" i="3"/>
  <c r="AS107" i="3"/>
  <c r="AU107" i="3"/>
  <c r="BA107" i="3"/>
  <c r="BC107" i="3"/>
  <c r="BI107" i="3"/>
  <c r="BK107" i="3"/>
  <c r="BQ107" i="3"/>
  <c r="BS107" i="3"/>
  <c r="BY107" i="3"/>
  <c r="CA107" i="3"/>
  <c r="CG107" i="3"/>
  <c r="CI107" i="3"/>
  <c r="CO107" i="3"/>
  <c r="CQ107" i="3"/>
  <c r="CS107" i="3"/>
  <c r="CU107" i="3"/>
  <c r="CY107" i="3" s="1"/>
  <c r="M108" i="3"/>
  <c r="O108" i="3"/>
  <c r="U108" i="3"/>
  <c r="W108" i="3"/>
  <c r="AC108" i="3"/>
  <c r="AE108" i="3"/>
  <c r="AK108" i="3"/>
  <c r="AM108" i="3"/>
  <c r="AS108" i="3"/>
  <c r="AU108" i="3"/>
  <c r="BA108" i="3"/>
  <c r="BC108" i="3"/>
  <c r="BI108" i="3"/>
  <c r="BK108" i="3"/>
  <c r="BQ108" i="3"/>
  <c r="BS108" i="3"/>
  <c r="BY108" i="3"/>
  <c r="CA108" i="3"/>
  <c r="CG108" i="3"/>
  <c r="CI108" i="3"/>
  <c r="CO108" i="3"/>
  <c r="CQ108" i="3"/>
  <c r="CS108" i="3"/>
  <c r="CW108" i="3" s="1"/>
  <c r="CU108" i="3"/>
  <c r="CY108" i="3" s="1"/>
  <c r="M109" i="3"/>
  <c r="O109" i="3"/>
  <c r="U109" i="3"/>
  <c r="W109" i="3"/>
  <c r="AC109" i="3"/>
  <c r="AE109" i="3"/>
  <c r="AK109" i="3"/>
  <c r="AM109" i="3"/>
  <c r="AS109" i="3"/>
  <c r="AU109" i="3"/>
  <c r="BA109" i="3"/>
  <c r="BC109" i="3"/>
  <c r="BI109" i="3"/>
  <c r="BK109" i="3"/>
  <c r="BQ109" i="3"/>
  <c r="BS109" i="3"/>
  <c r="BY109" i="3"/>
  <c r="CA109" i="3"/>
  <c r="CG109" i="3"/>
  <c r="CI109" i="3"/>
  <c r="CO109" i="3"/>
  <c r="CQ109" i="3"/>
  <c r="CS109" i="3"/>
  <c r="CU109" i="3"/>
  <c r="M110" i="3"/>
  <c r="O110" i="3"/>
  <c r="U110" i="3"/>
  <c r="W110" i="3"/>
  <c r="AC110" i="3"/>
  <c r="AE110" i="3"/>
  <c r="AK110" i="3"/>
  <c r="AM110" i="3"/>
  <c r="AS110" i="3"/>
  <c r="AU110" i="3"/>
  <c r="BA110" i="3"/>
  <c r="BC110" i="3"/>
  <c r="BI110" i="3"/>
  <c r="BK110" i="3"/>
  <c r="BQ110" i="3"/>
  <c r="BS110" i="3"/>
  <c r="BY110" i="3"/>
  <c r="CA110" i="3"/>
  <c r="CG110" i="3"/>
  <c r="CI110" i="3"/>
  <c r="CO110" i="3"/>
  <c r="CQ110" i="3"/>
  <c r="CS110" i="3"/>
  <c r="CW110" i="3" s="1"/>
  <c r="CU110" i="3"/>
  <c r="M111" i="3"/>
  <c r="O111" i="3"/>
  <c r="U111" i="3"/>
  <c r="W111" i="3"/>
  <c r="AC111" i="3"/>
  <c r="AE111" i="3"/>
  <c r="AK111" i="3"/>
  <c r="AM111" i="3"/>
  <c r="AS111" i="3"/>
  <c r="AU111" i="3"/>
  <c r="BA111" i="3"/>
  <c r="BC111" i="3"/>
  <c r="BI111" i="3"/>
  <c r="BK111" i="3"/>
  <c r="BQ111" i="3"/>
  <c r="BS111" i="3"/>
  <c r="BY111" i="3"/>
  <c r="CA111" i="3"/>
  <c r="CG111" i="3"/>
  <c r="CI111" i="3"/>
  <c r="CO111" i="3"/>
  <c r="CQ111" i="3"/>
  <c r="CS111" i="3"/>
  <c r="CU111" i="3"/>
  <c r="I112" i="3"/>
  <c r="K112" i="3"/>
  <c r="S112" i="3"/>
  <c r="Y112" i="3"/>
  <c r="AA112" i="3"/>
  <c r="AC112" i="3" s="1"/>
  <c r="AQ112" i="3"/>
  <c r="AW112" i="3"/>
  <c r="AY112" i="3"/>
  <c r="BC112" i="3" s="1"/>
  <c r="BE112" i="3"/>
  <c r="BI112" i="3" s="1"/>
  <c r="BG112" i="3"/>
  <c r="BO112" i="3"/>
  <c r="BU112" i="3"/>
  <c r="BY112" i="3" s="1"/>
  <c r="BW112" i="3"/>
  <c r="CC112" i="3"/>
  <c r="CE112" i="3"/>
  <c r="CI112" i="3" s="1"/>
  <c r="CM112" i="3"/>
  <c r="M114" i="3"/>
  <c r="O114" i="3"/>
  <c r="U114" i="3"/>
  <c r="W114" i="3"/>
  <c r="AC114" i="3"/>
  <c r="AE114" i="3"/>
  <c r="AK114" i="3"/>
  <c r="AM114" i="3"/>
  <c r="AS114" i="3"/>
  <c r="AU114" i="3"/>
  <c r="BA114" i="3"/>
  <c r="BC114" i="3"/>
  <c r="BI114" i="3"/>
  <c r="BK114" i="3"/>
  <c r="BQ114" i="3"/>
  <c r="BS114" i="3"/>
  <c r="BY114" i="3"/>
  <c r="CA114" i="3"/>
  <c r="CG114" i="3"/>
  <c r="CI114" i="3"/>
  <c r="CO114" i="3"/>
  <c r="CQ114" i="3"/>
  <c r="CS114" i="3"/>
  <c r="CW114" i="3" s="1"/>
  <c r="CU114" i="3"/>
  <c r="M115" i="3"/>
  <c r="O115" i="3"/>
  <c r="U115" i="3"/>
  <c r="W115" i="3"/>
  <c r="AC115" i="3"/>
  <c r="AE115" i="3"/>
  <c r="AK115" i="3"/>
  <c r="AM115" i="3"/>
  <c r="AS115" i="3"/>
  <c r="AU115" i="3"/>
  <c r="BA115" i="3"/>
  <c r="BC115" i="3"/>
  <c r="BI115" i="3"/>
  <c r="BK115" i="3"/>
  <c r="BQ115" i="3"/>
  <c r="BS115" i="3"/>
  <c r="BY115" i="3"/>
  <c r="CA115" i="3"/>
  <c r="CG115" i="3"/>
  <c r="CI115" i="3"/>
  <c r="CO115" i="3"/>
  <c r="CQ115" i="3"/>
  <c r="CS115" i="3"/>
  <c r="CU115" i="3"/>
  <c r="CY115" i="3" s="1"/>
  <c r="M116" i="3"/>
  <c r="O116" i="3"/>
  <c r="U116" i="3"/>
  <c r="W116" i="3"/>
  <c r="AC116" i="3"/>
  <c r="AE116" i="3"/>
  <c r="AK116" i="3"/>
  <c r="AM116" i="3"/>
  <c r="AS116" i="3"/>
  <c r="AU116" i="3"/>
  <c r="BA116" i="3"/>
  <c r="BC116" i="3"/>
  <c r="BI116" i="3"/>
  <c r="BK116" i="3"/>
  <c r="BQ116" i="3"/>
  <c r="BS116" i="3"/>
  <c r="BY116" i="3"/>
  <c r="CA116" i="3"/>
  <c r="CG116" i="3"/>
  <c r="CI116" i="3"/>
  <c r="CO116" i="3"/>
  <c r="CQ116" i="3"/>
  <c r="CS116" i="3"/>
  <c r="CU116" i="3"/>
  <c r="CW116" i="3" s="1"/>
  <c r="M117" i="3"/>
  <c r="O117" i="3"/>
  <c r="U117" i="3"/>
  <c r="W117" i="3"/>
  <c r="AC117" i="3"/>
  <c r="AE117" i="3"/>
  <c r="AK117" i="3"/>
  <c r="AM117" i="3"/>
  <c r="AS117" i="3"/>
  <c r="AU117" i="3"/>
  <c r="BA117" i="3"/>
  <c r="BC117" i="3"/>
  <c r="BI117" i="3"/>
  <c r="BK117" i="3"/>
  <c r="BQ117" i="3"/>
  <c r="BS117" i="3"/>
  <c r="BY117" i="3"/>
  <c r="CA117" i="3"/>
  <c r="CG117" i="3"/>
  <c r="CI117" i="3"/>
  <c r="CO117" i="3"/>
  <c r="CQ117" i="3"/>
  <c r="CS117" i="3"/>
  <c r="CU117" i="3"/>
  <c r="CW117" i="3" s="1"/>
  <c r="M118" i="3"/>
  <c r="O118" i="3"/>
  <c r="U118" i="3"/>
  <c r="W118" i="3"/>
  <c r="AC118" i="3"/>
  <c r="AE118" i="3"/>
  <c r="AK118" i="3"/>
  <c r="AM118" i="3"/>
  <c r="AS118" i="3"/>
  <c r="AU118" i="3"/>
  <c r="BA118" i="3"/>
  <c r="BC118" i="3"/>
  <c r="CS118" i="3"/>
  <c r="CW118" i="3" s="1"/>
  <c r="CU118" i="3"/>
  <c r="CY118" i="3" s="1"/>
  <c r="M119" i="3"/>
  <c r="O119" i="3"/>
  <c r="U119" i="3"/>
  <c r="W119" i="3"/>
  <c r="AC119" i="3"/>
  <c r="AE119" i="3"/>
  <c r="AK119" i="3"/>
  <c r="AM119" i="3"/>
  <c r="AS119" i="3"/>
  <c r="AU119" i="3"/>
  <c r="BA119" i="3"/>
  <c r="BC119" i="3"/>
  <c r="BI119" i="3"/>
  <c r="BK119" i="3"/>
  <c r="BQ119" i="3"/>
  <c r="BS119" i="3"/>
  <c r="BY119" i="3"/>
  <c r="CA119" i="3"/>
  <c r="CG119" i="3"/>
  <c r="CI119" i="3"/>
  <c r="CO119" i="3"/>
  <c r="CQ119" i="3"/>
  <c r="CS119" i="3"/>
  <c r="CW119" i="3" s="1"/>
  <c r="CU119" i="3"/>
  <c r="CY119" i="3"/>
  <c r="M120" i="3"/>
  <c r="O120" i="3"/>
  <c r="U120" i="3"/>
  <c r="W120" i="3"/>
  <c r="AC120" i="3"/>
  <c r="AE120" i="3"/>
  <c r="AK120" i="3"/>
  <c r="AM120" i="3"/>
  <c r="AS120" i="3"/>
  <c r="AU120" i="3"/>
  <c r="BA120" i="3"/>
  <c r="BC120" i="3"/>
  <c r="BI120" i="3"/>
  <c r="BK120" i="3"/>
  <c r="BQ120" i="3"/>
  <c r="BS120" i="3"/>
  <c r="BY120" i="3"/>
  <c r="CA120" i="3"/>
  <c r="CG120" i="3"/>
  <c r="CI120" i="3"/>
  <c r="CO120" i="3"/>
  <c r="CQ120" i="3"/>
  <c r="CS120" i="3"/>
  <c r="CU120" i="3"/>
  <c r="CY120" i="3" s="1"/>
  <c r="M121" i="3"/>
  <c r="O121" i="3"/>
  <c r="U121" i="3"/>
  <c r="W121" i="3"/>
  <c r="AC121" i="3"/>
  <c r="AE121" i="3"/>
  <c r="AK121" i="3"/>
  <c r="AM121" i="3"/>
  <c r="AS121" i="3"/>
  <c r="AU121" i="3"/>
  <c r="BA121" i="3"/>
  <c r="BC121" i="3"/>
  <c r="BI121" i="3"/>
  <c r="BK121" i="3"/>
  <c r="BQ121" i="3"/>
  <c r="BS121" i="3"/>
  <c r="BY121" i="3"/>
  <c r="CA121" i="3"/>
  <c r="CG121" i="3"/>
  <c r="CI121" i="3"/>
  <c r="CO121" i="3"/>
  <c r="CQ121" i="3"/>
  <c r="CS121" i="3"/>
  <c r="CU121" i="3"/>
  <c r="CW121" i="3" s="1"/>
  <c r="CY121" i="3"/>
  <c r="CS123" i="3"/>
  <c r="M124" i="3"/>
  <c r="O124" i="3"/>
  <c r="U124" i="3"/>
  <c r="W124" i="3"/>
  <c r="AC124" i="3"/>
  <c r="AE124" i="3"/>
  <c r="AK124" i="3"/>
  <c r="AM124" i="3"/>
  <c r="AS124" i="3"/>
  <c r="AU124" i="3"/>
  <c r="BA124" i="3"/>
  <c r="BC124" i="3"/>
  <c r="CS124" i="3"/>
  <c r="CW124" i="3" s="1"/>
  <c r="CU124" i="3"/>
  <c r="M125" i="3"/>
  <c r="O125" i="3"/>
  <c r="U125" i="3"/>
  <c r="W125" i="3"/>
  <c r="AC125" i="3"/>
  <c r="AE125" i="3"/>
  <c r="AK125" i="3"/>
  <c r="AM125" i="3"/>
  <c r="AS125" i="3"/>
  <c r="AU125" i="3"/>
  <c r="BA125" i="3"/>
  <c r="BC125" i="3"/>
  <c r="CS125" i="3"/>
  <c r="CW125" i="3" s="1"/>
  <c r="CU125" i="3"/>
  <c r="M126" i="3"/>
  <c r="O126" i="3"/>
  <c r="U126" i="3"/>
  <c r="W126" i="3"/>
  <c r="AC126" i="3"/>
  <c r="AE126" i="3"/>
  <c r="AK126" i="3"/>
  <c r="AM126" i="3"/>
  <c r="AS126" i="3"/>
  <c r="AU126" i="3"/>
  <c r="BA126" i="3"/>
  <c r="BC126" i="3"/>
  <c r="CS126" i="3"/>
  <c r="CW126" i="3" s="1"/>
  <c r="CU126" i="3"/>
  <c r="CY126" i="3"/>
  <c r="M127" i="3"/>
  <c r="O127" i="3"/>
  <c r="U127" i="3"/>
  <c r="W127" i="3"/>
  <c r="AC127" i="3"/>
  <c r="AE127" i="3"/>
  <c r="AK127" i="3"/>
  <c r="AM127" i="3"/>
  <c r="AS127" i="3"/>
  <c r="AU127" i="3"/>
  <c r="BA127" i="3"/>
  <c r="BC127" i="3"/>
  <c r="CS127" i="3"/>
  <c r="CU127" i="3"/>
  <c r="CY127" i="3" s="1"/>
  <c r="M128" i="3"/>
  <c r="O128" i="3"/>
  <c r="U128" i="3"/>
  <c r="W128" i="3"/>
  <c r="AC128" i="3"/>
  <c r="AE128" i="3"/>
  <c r="AK128" i="3"/>
  <c r="AM128" i="3"/>
  <c r="AS128" i="3"/>
  <c r="AU128" i="3"/>
  <c r="BA128" i="3"/>
  <c r="BC128" i="3"/>
  <c r="CS128" i="3"/>
  <c r="CW128" i="3" s="1"/>
  <c r="CU128" i="3"/>
  <c r="M129" i="3"/>
  <c r="O129" i="3"/>
  <c r="U129" i="3"/>
  <c r="W129" i="3"/>
  <c r="AC129" i="3"/>
  <c r="AE129" i="3"/>
  <c r="AK129" i="3"/>
  <c r="AM129" i="3"/>
  <c r="AS129" i="3"/>
  <c r="AU129" i="3"/>
  <c r="BA129" i="3"/>
  <c r="BC129" i="3"/>
  <c r="BI129" i="3"/>
  <c r="BK129" i="3"/>
  <c r="BQ129" i="3"/>
  <c r="BS129" i="3"/>
  <c r="BY129" i="3"/>
  <c r="CA129" i="3"/>
  <c r="CG129" i="3"/>
  <c r="CI129" i="3"/>
  <c r="CO129" i="3"/>
  <c r="CQ129" i="3"/>
  <c r="CS129" i="3"/>
  <c r="CU129" i="3"/>
  <c r="I130" i="3"/>
  <c r="M130" i="3" s="1"/>
  <c r="K130" i="3"/>
  <c r="Q130" i="3"/>
  <c r="U130" i="3" s="1"/>
  <c r="S130" i="3"/>
  <c r="W130" i="3" s="1"/>
  <c r="Y130" i="3"/>
  <c r="AA130" i="3"/>
  <c r="AG130" i="3"/>
  <c r="AI130" i="3"/>
  <c r="AM130" i="3" s="1"/>
  <c r="AO130" i="3"/>
  <c r="AU130" i="3" s="1"/>
  <c r="AQ130" i="3"/>
  <c r="AS130" i="3"/>
  <c r="AW130" i="3"/>
  <c r="AY130" i="3"/>
  <c r="BE130" i="3"/>
  <c r="BI130" i="3" s="1"/>
  <c r="BG130" i="3"/>
  <c r="BM130" i="3"/>
  <c r="BM132" i="3" s="1"/>
  <c r="BQ132" i="3" s="1"/>
  <c r="BO130" i="3"/>
  <c r="BQ130" i="3"/>
  <c r="BS130" i="3"/>
  <c r="BU130" i="3"/>
  <c r="BW130" i="3"/>
  <c r="CC130" i="3"/>
  <c r="CG130" i="3" s="1"/>
  <c r="CE130" i="3"/>
  <c r="CK130" i="3"/>
  <c r="CO130" i="3" s="1"/>
  <c r="CM130" i="3"/>
  <c r="CQ130" i="3" s="1"/>
  <c r="M131" i="3"/>
  <c r="O131" i="3"/>
  <c r="U131" i="3"/>
  <c r="W131" i="3"/>
  <c r="AC131" i="3"/>
  <c r="AE131" i="3"/>
  <c r="AK131" i="3"/>
  <c r="AM131" i="3"/>
  <c r="AS131" i="3"/>
  <c r="AU131" i="3"/>
  <c r="BA131" i="3"/>
  <c r="BC131" i="3"/>
  <c r="BI131" i="3"/>
  <c r="BK131" i="3"/>
  <c r="BQ131" i="3"/>
  <c r="BS131" i="3"/>
  <c r="BY131" i="3"/>
  <c r="CA131" i="3"/>
  <c r="CG131" i="3"/>
  <c r="CI131" i="3"/>
  <c r="CO131" i="3"/>
  <c r="CQ131" i="3"/>
  <c r="CS131" i="3"/>
  <c r="CY131" i="3" s="1"/>
  <c r="CU131" i="3"/>
  <c r="CW131" i="3"/>
  <c r="Q132" i="3"/>
  <c r="U132" i="3" s="1"/>
  <c r="S132" i="3"/>
  <c r="W132" i="3" s="1"/>
  <c r="AA132" i="3"/>
  <c r="AO132" i="3"/>
  <c r="AS132" i="3" s="1"/>
  <c r="AQ132" i="3"/>
  <c r="AY132" i="3"/>
  <c r="BO132" i="3"/>
  <c r="BW132" i="3"/>
  <c r="CK132" i="3"/>
  <c r="CO132" i="3" s="1"/>
  <c r="CM132" i="3"/>
  <c r="CQ132" i="3" s="1"/>
  <c r="M134" i="3"/>
  <c r="O134" i="3"/>
  <c r="U134" i="3"/>
  <c r="W134" i="3"/>
  <c r="AC134" i="3"/>
  <c r="AE134" i="3"/>
  <c r="AK134" i="3"/>
  <c r="AM134" i="3"/>
  <c r="AS134" i="3"/>
  <c r="AU134" i="3"/>
  <c r="BA134" i="3"/>
  <c r="BC134" i="3"/>
  <c r="BI134" i="3"/>
  <c r="BK134" i="3"/>
  <c r="BQ134" i="3"/>
  <c r="BS134" i="3"/>
  <c r="BY134" i="3"/>
  <c r="CA134" i="3"/>
  <c r="CG134" i="3"/>
  <c r="CI134" i="3"/>
  <c r="CO134" i="3"/>
  <c r="CQ134" i="3"/>
  <c r="CS134" i="3"/>
  <c r="CW134" i="3" s="1"/>
  <c r="CU134" i="3"/>
  <c r="CS135" i="3"/>
  <c r="M136" i="3"/>
  <c r="O136" i="3"/>
  <c r="U136" i="3"/>
  <c r="W136" i="3"/>
  <c r="AC136" i="3"/>
  <c r="AE136" i="3"/>
  <c r="AK136" i="3"/>
  <c r="AM136" i="3"/>
  <c r="AS136" i="3"/>
  <c r="AU136" i="3"/>
  <c r="BA136" i="3"/>
  <c r="BC136" i="3"/>
  <c r="BI136" i="3"/>
  <c r="BK136" i="3"/>
  <c r="BQ136" i="3"/>
  <c r="BS136" i="3"/>
  <c r="BY136" i="3"/>
  <c r="CA136" i="3"/>
  <c r="CG136" i="3"/>
  <c r="CI136" i="3"/>
  <c r="CO136" i="3"/>
  <c r="CQ136" i="3"/>
  <c r="CS136" i="3"/>
  <c r="CU136" i="3"/>
  <c r="CY136" i="3"/>
  <c r="M137" i="3"/>
  <c r="O137" i="3"/>
  <c r="U137" i="3"/>
  <c r="W137" i="3"/>
  <c r="AC137" i="3"/>
  <c r="AE137" i="3"/>
  <c r="AK137" i="3"/>
  <c r="AM137" i="3"/>
  <c r="AS137" i="3"/>
  <c r="AU137" i="3"/>
  <c r="BA137" i="3"/>
  <c r="BC137" i="3"/>
  <c r="CS137" i="3"/>
  <c r="CU137" i="3"/>
  <c r="CY137" i="3" s="1"/>
  <c r="M138" i="3"/>
  <c r="O138" i="3"/>
  <c r="U138" i="3"/>
  <c r="W138" i="3"/>
  <c r="AC138" i="3"/>
  <c r="AE138" i="3"/>
  <c r="AK138" i="3"/>
  <c r="AM138" i="3"/>
  <c r="AS138" i="3"/>
  <c r="AU138" i="3"/>
  <c r="BA138" i="3"/>
  <c r="BC138" i="3"/>
  <c r="BI138" i="3"/>
  <c r="BK138" i="3"/>
  <c r="BQ138" i="3"/>
  <c r="BS138" i="3"/>
  <c r="BY138" i="3"/>
  <c r="CA138" i="3"/>
  <c r="CG138" i="3"/>
  <c r="CI138" i="3"/>
  <c r="CO138" i="3"/>
  <c r="CQ138" i="3"/>
  <c r="CS138" i="3"/>
  <c r="CU138" i="3"/>
  <c r="CW138" i="3" s="1"/>
  <c r="CS139" i="3"/>
  <c r="I140" i="3"/>
  <c r="M140" i="3" s="1"/>
  <c r="K140" i="3"/>
  <c r="Q140" i="3"/>
  <c r="U140" i="3" s="1"/>
  <c r="S140" i="3"/>
  <c r="W140" i="3" s="1"/>
  <c r="Y140" i="3"/>
  <c r="AA140" i="3"/>
  <c r="AC140" i="3" s="1"/>
  <c r="AG140" i="3"/>
  <c r="AK140" i="3" s="1"/>
  <c r="AI140" i="3"/>
  <c r="AO140" i="3"/>
  <c r="AS140" i="3" s="1"/>
  <c r="AQ140" i="3"/>
  <c r="AU140" i="3" s="1"/>
  <c r="AW140" i="3"/>
  <c r="BA140" i="3" s="1"/>
  <c r="AY140" i="3"/>
  <c r="BC140" i="3" s="1"/>
  <c r="BE140" i="3"/>
  <c r="BI140" i="3" s="1"/>
  <c r="BG140" i="3"/>
  <c r="BM140" i="3"/>
  <c r="BQ140" i="3" s="1"/>
  <c r="BO140" i="3"/>
  <c r="BS140" i="3" s="1"/>
  <c r="BU140" i="3"/>
  <c r="BY140" i="3" s="1"/>
  <c r="BW140" i="3"/>
  <c r="CA140" i="3"/>
  <c r="CC140" i="3"/>
  <c r="CG140" i="3" s="1"/>
  <c r="CE140" i="3"/>
  <c r="CK140" i="3"/>
  <c r="CM140" i="3"/>
  <c r="CQ140" i="3" s="1"/>
  <c r="CS142" i="3"/>
  <c r="CS143" i="3"/>
  <c r="CS144" i="3"/>
  <c r="M145" i="3"/>
  <c r="O145" i="3"/>
  <c r="U145" i="3"/>
  <c r="W145" i="3"/>
  <c r="AC145" i="3"/>
  <c r="AE145" i="3"/>
  <c r="AK145" i="3"/>
  <c r="AM145" i="3"/>
  <c r="AS145" i="3"/>
  <c r="AU145" i="3"/>
  <c r="BA145" i="3"/>
  <c r="BC145" i="3"/>
  <c r="BI145" i="3"/>
  <c r="BK145" i="3"/>
  <c r="BQ145" i="3"/>
  <c r="BS145" i="3"/>
  <c r="BY145" i="3"/>
  <c r="CA145" i="3"/>
  <c r="CG145" i="3"/>
  <c r="CI145" i="3"/>
  <c r="CO145" i="3"/>
  <c r="CQ145" i="3"/>
  <c r="CS145" i="3"/>
  <c r="CY145" i="3" s="1"/>
  <c r="CU145" i="3"/>
  <c r="CW145" i="3"/>
  <c r="M146" i="3"/>
  <c r="O146" i="3"/>
  <c r="U146" i="3"/>
  <c r="W146" i="3"/>
  <c r="AC146" i="3"/>
  <c r="AE146" i="3"/>
  <c r="AK146" i="3"/>
  <c r="AM146" i="3"/>
  <c r="AS146" i="3"/>
  <c r="AU146" i="3"/>
  <c r="BA146" i="3"/>
  <c r="BC146" i="3"/>
  <c r="BI146" i="3"/>
  <c r="BK146" i="3"/>
  <c r="BQ146" i="3"/>
  <c r="BS146" i="3"/>
  <c r="BY146" i="3"/>
  <c r="CA146" i="3"/>
  <c r="CG146" i="3"/>
  <c r="CI146" i="3"/>
  <c r="CO146" i="3"/>
  <c r="CQ146" i="3"/>
  <c r="CS146" i="3"/>
  <c r="CU146" i="3"/>
  <c r="CY146" i="3" s="1"/>
  <c r="M147" i="3"/>
  <c r="O147" i="3"/>
  <c r="U147" i="3"/>
  <c r="W147" i="3"/>
  <c r="AC147" i="3"/>
  <c r="AE147" i="3"/>
  <c r="AK147" i="3"/>
  <c r="AM147" i="3"/>
  <c r="AS147" i="3"/>
  <c r="AU147" i="3"/>
  <c r="BA147" i="3"/>
  <c r="BC147" i="3"/>
  <c r="BI147" i="3"/>
  <c r="BK147" i="3"/>
  <c r="BQ147" i="3"/>
  <c r="BS147" i="3"/>
  <c r="BY147" i="3"/>
  <c r="CA147" i="3"/>
  <c r="CG147" i="3"/>
  <c r="CI147" i="3"/>
  <c r="CO147" i="3"/>
  <c r="CQ147" i="3"/>
  <c r="CS147" i="3"/>
  <c r="CW147" i="3" s="1"/>
  <c r="CU147" i="3"/>
  <c r="M148" i="3"/>
  <c r="O148" i="3"/>
  <c r="U148" i="3"/>
  <c r="W148" i="3"/>
  <c r="AC148" i="3"/>
  <c r="AE148" i="3"/>
  <c r="AK148" i="3"/>
  <c r="AM148" i="3"/>
  <c r="AS148" i="3"/>
  <c r="AU148" i="3"/>
  <c r="BA148" i="3"/>
  <c r="BC148" i="3"/>
  <c r="BI148" i="3"/>
  <c r="BK148" i="3"/>
  <c r="BQ148" i="3"/>
  <c r="BS148" i="3"/>
  <c r="BY148" i="3"/>
  <c r="CA148" i="3"/>
  <c r="CG148" i="3"/>
  <c r="CI148" i="3"/>
  <c r="CO148" i="3"/>
  <c r="CQ148" i="3"/>
  <c r="CS148" i="3"/>
  <c r="CW148" i="3" s="1"/>
  <c r="CU148" i="3"/>
  <c r="M149" i="3"/>
  <c r="O149" i="3"/>
  <c r="U149" i="3"/>
  <c r="W149" i="3"/>
  <c r="AC149" i="3"/>
  <c r="AE149" i="3"/>
  <c r="AK149" i="3"/>
  <c r="AM149" i="3"/>
  <c r="AS149" i="3"/>
  <c r="AU149" i="3"/>
  <c r="BA149" i="3"/>
  <c r="BC149" i="3"/>
  <c r="CS149" i="3"/>
  <c r="CU149" i="3"/>
  <c r="CY149" i="3" s="1"/>
  <c r="M150" i="3"/>
  <c r="O150" i="3"/>
  <c r="U150" i="3"/>
  <c r="W150" i="3"/>
  <c r="AC150" i="3"/>
  <c r="AE150" i="3"/>
  <c r="AK150" i="3"/>
  <c r="AM150" i="3"/>
  <c r="AS150" i="3"/>
  <c r="AU150" i="3"/>
  <c r="BA150" i="3"/>
  <c r="BC150" i="3"/>
  <c r="CS150" i="3"/>
  <c r="CW150" i="3" s="1"/>
  <c r="CU150" i="3"/>
  <c r="CY150" i="3"/>
  <c r="M151" i="3"/>
  <c r="O151" i="3"/>
  <c r="U151" i="3"/>
  <c r="W151" i="3"/>
  <c r="AC151" i="3"/>
  <c r="AE151" i="3"/>
  <c r="AK151" i="3"/>
  <c r="AM151" i="3"/>
  <c r="AS151" i="3"/>
  <c r="AU151" i="3"/>
  <c r="BA151" i="3"/>
  <c r="BC151" i="3"/>
  <c r="BI151" i="3"/>
  <c r="BK151" i="3"/>
  <c r="BQ151" i="3"/>
  <c r="BS151" i="3"/>
  <c r="BY151" i="3"/>
  <c r="CA151" i="3"/>
  <c r="CG151" i="3"/>
  <c r="CI151" i="3"/>
  <c r="CO151" i="3"/>
  <c r="CQ151" i="3"/>
  <c r="CS151" i="3"/>
  <c r="CU151" i="3"/>
  <c r="CY151" i="3" s="1"/>
  <c r="M152" i="3"/>
  <c r="O152" i="3"/>
  <c r="U152" i="3"/>
  <c r="W152" i="3"/>
  <c r="AC152" i="3"/>
  <c r="AE152" i="3"/>
  <c r="AK152" i="3"/>
  <c r="AM152" i="3"/>
  <c r="AS152" i="3"/>
  <c r="AU152" i="3"/>
  <c r="BA152" i="3"/>
  <c r="BC152" i="3"/>
  <c r="BI152" i="3"/>
  <c r="BK152" i="3"/>
  <c r="BQ152" i="3"/>
  <c r="BS152" i="3"/>
  <c r="BY152" i="3"/>
  <c r="CA152" i="3"/>
  <c r="CG152" i="3"/>
  <c r="CI152" i="3"/>
  <c r="CO152" i="3"/>
  <c r="CQ152" i="3"/>
  <c r="CS152" i="3"/>
  <c r="CU152" i="3"/>
  <c r="CY152" i="3" s="1"/>
  <c r="I153" i="3"/>
  <c r="K153" i="3"/>
  <c r="O153" i="3" s="1"/>
  <c r="Q153" i="3"/>
  <c r="U153" i="3" s="1"/>
  <c r="S153" i="3"/>
  <c r="W153" i="3" s="1"/>
  <c r="Y153" i="3"/>
  <c r="AC153" i="3" s="1"/>
  <c r="AA153" i="3"/>
  <c r="AG153" i="3"/>
  <c r="AI153" i="3"/>
  <c r="AM153" i="3" s="1"/>
  <c r="AO153" i="3"/>
  <c r="AS153" i="3" s="1"/>
  <c r="AQ153" i="3"/>
  <c r="AU153" i="3"/>
  <c r="AW153" i="3"/>
  <c r="AY153" i="3"/>
  <c r="BC153" i="3" s="1"/>
  <c r="BE153" i="3"/>
  <c r="BI153" i="3" s="1"/>
  <c r="BG153" i="3"/>
  <c r="BM153" i="3"/>
  <c r="BO153" i="3"/>
  <c r="BS153" i="3" s="1"/>
  <c r="BU153" i="3"/>
  <c r="BW153" i="3"/>
  <c r="CA153" i="3" s="1"/>
  <c r="CC153" i="3"/>
  <c r="CE153" i="3"/>
  <c r="CK153" i="3"/>
  <c r="CO153" i="3" s="1"/>
  <c r="CM153" i="3"/>
  <c r="M154" i="3"/>
  <c r="O154" i="3"/>
  <c r="U154" i="3"/>
  <c r="W154" i="3"/>
  <c r="AC154" i="3"/>
  <c r="AE154" i="3"/>
  <c r="AK154" i="3"/>
  <c r="AM154" i="3"/>
  <c r="AS154" i="3"/>
  <c r="AU154" i="3"/>
  <c r="BA154" i="3"/>
  <c r="BC154" i="3"/>
  <c r="BI154" i="3"/>
  <c r="BK154" i="3"/>
  <c r="BQ154" i="3"/>
  <c r="BS154" i="3"/>
  <c r="BY154" i="3"/>
  <c r="CA154" i="3"/>
  <c r="CG154" i="3"/>
  <c r="CI154" i="3"/>
  <c r="CO154" i="3"/>
  <c r="CQ154" i="3"/>
  <c r="CS154" i="3"/>
  <c r="CU154" i="3"/>
  <c r="CY154" i="3" s="1"/>
  <c r="CW154" i="3"/>
  <c r="CS156" i="3"/>
  <c r="M157" i="3"/>
  <c r="O157" i="3"/>
  <c r="U157" i="3"/>
  <c r="W157" i="3"/>
  <c r="AC157" i="3"/>
  <c r="AE157" i="3"/>
  <c r="AK157" i="3"/>
  <c r="AM157" i="3"/>
  <c r="AS157" i="3"/>
  <c r="AU157" i="3"/>
  <c r="BA157" i="3"/>
  <c r="BC157" i="3"/>
  <c r="BI157" i="3"/>
  <c r="BK157" i="3"/>
  <c r="BQ157" i="3"/>
  <c r="BS157" i="3"/>
  <c r="BY157" i="3"/>
  <c r="CA157" i="3"/>
  <c r="CG157" i="3"/>
  <c r="CI157" i="3"/>
  <c r="CO157" i="3"/>
  <c r="CQ157" i="3"/>
  <c r="CS157" i="3"/>
  <c r="CU157" i="3"/>
  <c r="M158" i="3"/>
  <c r="O158" i="3"/>
  <c r="U158" i="3"/>
  <c r="W158" i="3"/>
  <c r="AC158" i="3"/>
  <c r="AE158" i="3"/>
  <c r="AK158" i="3"/>
  <c r="AM158" i="3"/>
  <c r="AS158" i="3"/>
  <c r="AU158" i="3"/>
  <c r="BA158" i="3"/>
  <c r="BC158" i="3"/>
  <c r="BI158" i="3"/>
  <c r="BK158" i="3"/>
  <c r="BQ158" i="3"/>
  <c r="BS158" i="3"/>
  <c r="BY158" i="3"/>
  <c r="CA158" i="3"/>
  <c r="CG158" i="3"/>
  <c r="CI158" i="3"/>
  <c r="CO158" i="3"/>
  <c r="CQ158" i="3"/>
  <c r="CS158" i="3"/>
  <c r="CU158" i="3"/>
  <c r="M159" i="3"/>
  <c r="O159" i="3"/>
  <c r="U159" i="3"/>
  <c r="W159" i="3"/>
  <c r="AC159" i="3"/>
  <c r="AE159" i="3"/>
  <c r="AK159" i="3"/>
  <c r="AM159" i="3"/>
  <c r="AS159" i="3"/>
  <c r="AU159" i="3"/>
  <c r="BA159" i="3"/>
  <c r="BC159" i="3"/>
  <c r="BI159" i="3"/>
  <c r="BK159" i="3"/>
  <c r="BQ159" i="3"/>
  <c r="BS159" i="3"/>
  <c r="BY159" i="3"/>
  <c r="CA159" i="3"/>
  <c r="CG159" i="3"/>
  <c r="CI159" i="3"/>
  <c r="CO159" i="3"/>
  <c r="CQ159" i="3"/>
  <c r="CS159" i="3"/>
  <c r="CY159" i="3" s="1"/>
  <c r="CU159" i="3"/>
  <c r="CW159" i="3"/>
  <c r="M160" i="3"/>
  <c r="O160" i="3"/>
  <c r="U160" i="3"/>
  <c r="W160" i="3"/>
  <c r="AC160" i="3"/>
  <c r="AE160" i="3"/>
  <c r="AK160" i="3"/>
  <c r="AM160" i="3"/>
  <c r="AS160" i="3"/>
  <c r="AU160" i="3"/>
  <c r="BA160" i="3"/>
  <c r="BC160" i="3"/>
  <c r="BI160" i="3"/>
  <c r="BK160" i="3"/>
  <c r="BQ160" i="3"/>
  <c r="BS160" i="3"/>
  <c r="BY160" i="3"/>
  <c r="CA160" i="3"/>
  <c r="CG160" i="3"/>
  <c r="CI160" i="3"/>
  <c r="CO160" i="3"/>
  <c r="CQ160" i="3"/>
  <c r="CS160" i="3"/>
  <c r="CU160" i="3"/>
  <c r="CY160" i="3" s="1"/>
  <c r="M161" i="3"/>
  <c r="O161" i="3"/>
  <c r="U161" i="3"/>
  <c r="W161" i="3"/>
  <c r="AC161" i="3"/>
  <c r="AE161" i="3"/>
  <c r="AK161" i="3"/>
  <c r="AM161" i="3"/>
  <c r="AS161" i="3"/>
  <c r="AU161" i="3"/>
  <c r="BA161" i="3"/>
  <c r="BC161" i="3"/>
  <c r="BI161" i="3"/>
  <c r="BK161" i="3"/>
  <c r="BQ161" i="3"/>
  <c r="BS161" i="3"/>
  <c r="BY161" i="3"/>
  <c r="CA161" i="3"/>
  <c r="CG161" i="3"/>
  <c r="CI161" i="3"/>
  <c r="CO161" i="3"/>
  <c r="CQ161" i="3"/>
  <c r="CS161" i="3"/>
  <c r="CU161" i="3"/>
  <c r="CY161" i="3" s="1"/>
  <c r="M162" i="3"/>
  <c r="O162" i="3"/>
  <c r="U162" i="3"/>
  <c r="W162" i="3"/>
  <c r="AC162" i="3"/>
  <c r="AE162" i="3"/>
  <c r="AK162" i="3"/>
  <c r="AM162" i="3"/>
  <c r="AS162" i="3"/>
  <c r="AU162" i="3"/>
  <c r="BA162" i="3"/>
  <c r="BC162" i="3"/>
  <c r="BI162" i="3"/>
  <c r="BK162" i="3"/>
  <c r="BQ162" i="3"/>
  <c r="BS162" i="3"/>
  <c r="BY162" i="3"/>
  <c r="CA162" i="3"/>
  <c r="CG162" i="3"/>
  <c r="CI162" i="3"/>
  <c r="CO162" i="3"/>
  <c r="CQ162" i="3"/>
  <c r="CS162" i="3"/>
  <c r="CU162" i="3"/>
  <c r="CW162" i="3" s="1"/>
  <c r="M163" i="3"/>
  <c r="O163" i="3"/>
  <c r="U163" i="3"/>
  <c r="W163" i="3"/>
  <c r="AC163" i="3"/>
  <c r="AE163" i="3"/>
  <c r="AK163" i="3"/>
  <c r="AM163" i="3"/>
  <c r="AS163" i="3"/>
  <c r="AU163" i="3"/>
  <c r="BA163" i="3"/>
  <c r="BC163" i="3"/>
  <c r="CS163" i="3"/>
  <c r="CU163" i="3"/>
  <c r="CW163" i="3" s="1"/>
  <c r="I164" i="3"/>
  <c r="K164" i="3"/>
  <c r="CU164" i="3" s="1"/>
  <c r="Q164" i="3"/>
  <c r="S164" i="3"/>
  <c r="W164" i="3" s="1"/>
  <c r="Y164" i="3"/>
  <c r="AA164" i="3"/>
  <c r="AE164" i="3" s="1"/>
  <c r="AG164" i="3"/>
  <c r="AK164" i="3" s="1"/>
  <c r="AI164" i="3"/>
  <c r="AO164" i="3"/>
  <c r="AQ164" i="3"/>
  <c r="AU164" i="3" s="1"/>
  <c r="AW164" i="3"/>
  <c r="AY164" i="3"/>
  <c r="BC164" i="3" s="1"/>
  <c r="BE164" i="3"/>
  <c r="BI164" i="3" s="1"/>
  <c r="BG164" i="3"/>
  <c r="BM164" i="3"/>
  <c r="BO164" i="3"/>
  <c r="BS164" i="3" s="1"/>
  <c r="BU164" i="3"/>
  <c r="BW164" i="3"/>
  <c r="CA164" i="3" s="1"/>
  <c r="CC164" i="3"/>
  <c r="CG164" i="3" s="1"/>
  <c r="CE164" i="3"/>
  <c r="CK164" i="3"/>
  <c r="CM164" i="3"/>
  <c r="CQ164" i="3" s="1"/>
  <c r="M166" i="3"/>
  <c r="O166" i="3"/>
  <c r="U166" i="3"/>
  <c r="W166" i="3"/>
  <c r="AC166" i="3"/>
  <c r="AE166" i="3"/>
  <c r="AK166" i="3"/>
  <c r="AM166" i="3"/>
  <c r="AS166" i="3"/>
  <c r="AU166" i="3"/>
  <c r="BA166" i="3"/>
  <c r="BC166" i="3"/>
  <c r="CS166" i="3"/>
  <c r="CU166" i="3"/>
  <c r="CY166" i="3" s="1"/>
  <c r="M167" i="3"/>
  <c r="O167" i="3"/>
  <c r="U167" i="3"/>
  <c r="W167" i="3"/>
  <c r="AC167" i="3"/>
  <c r="AE167" i="3"/>
  <c r="AK167" i="3"/>
  <c r="AM167" i="3"/>
  <c r="AS167" i="3"/>
  <c r="AU167" i="3"/>
  <c r="BA167" i="3"/>
  <c r="BC167" i="3"/>
  <c r="CS167" i="3"/>
  <c r="CW167" i="3" s="1"/>
  <c r="CU167" i="3"/>
  <c r="CY167" i="3" s="1"/>
  <c r="M168" i="3"/>
  <c r="O168" i="3"/>
  <c r="U168" i="3"/>
  <c r="W168" i="3"/>
  <c r="AC168" i="3"/>
  <c r="AE168" i="3"/>
  <c r="AK168" i="3"/>
  <c r="AM168" i="3"/>
  <c r="AS168" i="3"/>
  <c r="AU168" i="3"/>
  <c r="BA168" i="3"/>
  <c r="BC168" i="3"/>
  <c r="BI168" i="3"/>
  <c r="BK168" i="3"/>
  <c r="BQ168" i="3"/>
  <c r="BS168" i="3"/>
  <c r="BY168" i="3"/>
  <c r="CA168" i="3"/>
  <c r="CG168" i="3"/>
  <c r="CI168" i="3"/>
  <c r="CO168" i="3"/>
  <c r="CQ168" i="3"/>
  <c r="CS168" i="3"/>
  <c r="CU168" i="3"/>
  <c r="CY168" i="3" s="1"/>
  <c r="CW168" i="3"/>
  <c r="I169" i="3"/>
  <c r="M169" i="3" s="1"/>
  <c r="K169" i="3"/>
  <c r="CU169" i="3" s="1"/>
  <c r="Q169" i="3"/>
  <c r="CS169" i="3" s="1"/>
  <c r="CW169" i="3" s="1"/>
  <c r="S169" i="3"/>
  <c r="U169" i="3"/>
  <c r="W169" i="3"/>
  <c r="Y169" i="3"/>
  <c r="AA169" i="3"/>
  <c r="AE169" i="3" s="1"/>
  <c r="AC169" i="3"/>
  <c r="AG169" i="3"/>
  <c r="AK169" i="3" s="1"/>
  <c r="AI169" i="3"/>
  <c r="AM169" i="3" s="1"/>
  <c r="AO169" i="3"/>
  <c r="AQ169" i="3"/>
  <c r="AS169" i="3"/>
  <c r="AU169" i="3"/>
  <c r="AW169" i="3"/>
  <c r="AY169" i="3"/>
  <c r="BC169" i="3" s="1"/>
  <c r="BA169" i="3"/>
  <c r="BE169" i="3"/>
  <c r="BI169" i="3" s="1"/>
  <c r="BG169" i="3"/>
  <c r="BK169" i="3" s="1"/>
  <c r="BM169" i="3"/>
  <c r="BO169" i="3"/>
  <c r="BQ169" i="3"/>
  <c r="BS169" i="3"/>
  <c r="BU169" i="3"/>
  <c r="BW169" i="3"/>
  <c r="CA169" i="3" s="1"/>
  <c r="BY169" i="3"/>
  <c r="CC169" i="3"/>
  <c r="CG169" i="3" s="1"/>
  <c r="CE169" i="3"/>
  <c r="CI169" i="3" s="1"/>
  <c r="CK169" i="3"/>
  <c r="CM169" i="3"/>
  <c r="CO169" i="3"/>
  <c r="CQ169" i="3"/>
  <c r="M170" i="3"/>
  <c r="O170" i="3"/>
  <c r="U170" i="3"/>
  <c r="W170" i="3"/>
  <c r="AC170" i="3"/>
  <c r="AE170" i="3"/>
  <c r="AK170" i="3"/>
  <c r="AM170" i="3"/>
  <c r="AS170" i="3"/>
  <c r="AU170" i="3"/>
  <c r="BA170" i="3"/>
  <c r="BC170" i="3"/>
  <c r="BI170" i="3"/>
  <c r="BK170" i="3"/>
  <c r="BQ170" i="3"/>
  <c r="BS170" i="3"/>
  <c r="BY170" i="3"/>
  <c r="CA170" i="3"/>
  <c r="CG170" i="3"/>
  <c r="CI170" i="3"/>
  <c r="CO170" i="3"/>
  <c r="CQ170" i="3"/>
  <c r="CS170" i="3"/>
  <c r="CU170" i="3"/>
  <c r="CY170" i="3" s="1"/>
  <c r="AQ171" i="3"/>
  <c r="BO171" i="3"/>
  <c r="K6" i="2"/>
  <c r="M6" i="2"/>
  <c r="K7" i="2"/>
  <c r="M7" i="2"/>
  <c r="K8" i="2"/>
  <c r="M8" i="2"/>
  <c r="K9" i="2"/>
  <c r="M9" i="2"/>
  <c r="K10" i="2"/>
  <c r="M10" i="2"/>
  <c r="K11" i="2"/>
  <c r="M11" i="2"/>
  <c r="K12" i="2"/>
  <c r="M12" i="2"/>
  <c r="G13" i="2"/>
  <c r="K13" i="2" s="1"/>
  <c r="I13" i="2"/>
  <c r="K15" i="2"/>
  <c r="M15" i="2"/>
  <c r="G16" i="2"/>
  <c r="I16" i="2"/>
  <c r="K16" i="2"/>
  <c r="M16" i="2"/>
  <c r="K18" i="2"/>
  <c r="M18" i="2"/>
  <c r="K19" i="2"/>
  <c r="M19" i="2"/>
  <c r="K20" i="2"/>
  <c r="M20" i="2"/>
  <c r="G21" i="2"/>
  <c r="I21" i="2"/>
  <c r="M21" i="2" s="1"/>
  <c r="G22" i="2"/>
  <c r="K22" i="2" s="1"/>
  <c r="I22" i="2"/>
  <c r="K24" i="2"/>
  <c r="M24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K41" i="2"/>
  <c r="M41" i="2"/>
  <c r="K42" i="2"/>
  <c r="M42" i="2"/>
  <c r="K43" i="2"/>
  <c r="M43" i="2"/>
  <c r="K44" i="2"/>
  <c r="M44" i="2"/>
  <c r="K45" i="2"/>
  <c r="M45" i="2"/>
  <c r="K46" i="2"/>
  <c r="M46" i="2"/>
  <c r="K47" i="2"/>
  <c r="M47" i="2"/>
  <c r="K48" i="2"/>
  <c r="M48" i="2"/>
  <c r="K49" i="2"/>
  <c r="M49" i="2"/>
  <c r="K50" i="2"/>
  <c r="M50" i="2"/>
  <c r="G51" i="2"/>
  <c r="M51" i="2" s="1"/>
  <c r="I51" i="2"/>
  <c r="K53" i="2"/>
  <c r="M53" i="2"/>
  <c r="K54" i="2"/>
  <c r="M54" i="2"/>
  <c r="K55" i="2"/>
  <c r="M55" i="2"/>
  <c r="K56" i="2"/>
  <c r="M56" i="2"/>
  <c r="K57" i="2"/>
  <c r="M57" i="2"/>
  <c r="K58" i="2"/>
  <c r="M58" i="2"/>
  <c r="K59" i="2"/>
  <c r="M59" i="2"/>
  <c r="G60" i="2"/>
  <c r="I60" i="2"/>
  <c r="K63" i="2"/>
  <c r="M63" i="2"/>
  <c r="G64" i="2"/>
  <c r="K64" i="2" s="1"/>
  <c r="I64" i="2"/>
  <c r="K70" i="2"/>
  <c r="M70" i="2"/>
  <c r="G71" i="2"/>
  <c r="K71" i="2" s="1"/>
  <c r="I71" i="2"/>
  <c r="K73" i="2"/>
  <c r="M73" i="2"/>
  <c r="K74" i="2"/>
  <c r="M74" i="2"/>
  <c r="K76" i="2"/>
  <c r="M76" i="2"/>
  <c r="K77" i="2"/>
  <c r="M77" i="2"/>
  <c r="K78" i="2"/>
  <c r="M78" i="2"/>
  <c r="K79" i="2"/>
  <c r="M79" i="2"/>
  <c r="K80" i="2"/>
  <c r="M80" i="2"/>
  <c r="K81" i="2"/>
  <c r="M81" i="2"/>
  <c r="K82" i="2"/>
  <c r="M82" i="2"/>
  <c r="K83" i="2"/>
  <c r="M83" i="2"/>
  <c r="K84" i="2"/>
  <c r="M84" i="2"/>
  <c r="K85" i="2"/>
  <c r="M85" i="2"/>
  <c r="K86" i="2"/>
  <c r="M86" i="2"/>
  <c r="G87" i="2"/>
  <c r="I87" i="2"/>
  <c r="K87" i="2" s="1"/>
  <c r="K88" i="2"/>
  <c r="M88" i="2"/>
  <c r="K89" i="2"/>
  <c r="M89" i="2"/>
  <c r="K90" i="2"/>
  <c r="M90" i="2"/>
  <c r="K91" i="2"/>
  <c r="M91" i="2"/>
  <c r="G92" i="2"/>
  <c r="K96" i="2"/>
  <c r="M96" i="2"/>
  <c r="K98" i="2"/>
  <c r="M98" i="2"/>
  <c r="G99" i="2"/>
  <c r="I99" i="2"/>
  <c r="I101" i="2" s="1"/>
  <c r="K100" i="2"/>
  <c r="M100" i="2"/>
  <c r="G101" i="2"/>
  <c r="N28" i="1"/>
  <c r="L27" i="1"/>
  <c r="J27" i="1"/>
  <c r="H27" i="1"/>
  <c r="F27" i="1"/>
  <c r="D27" i="1"/>
  <c r="N26" i="1"/>
  <c r="N24" i="1"/>
  <c r="N23" i="1"/>
  <c r="N22" i="1"/>
  <c r="L21" i="1"/>
  <c r="J21" i="1"/>
  <c r="H21" i="1"/>
  <c r="F21" i="1"/>
  <c r="D21" i="1"/>
  <c r="N20" i="1"/>
  <c r="N18" i="1"/>
  <c r="L17" i="1"/>
  <c r="J17" i="1"/>
  <c r="H17" i="1"/>
  <c r="H29" i="1" s="1"/>
  <c r="F17" i="1"/>
  <c r="F29" i="1" s="1"/>
  <c r="D17" i="1"/>
  <c r="N16" i="1"/>
  <c r="N15" i="1"/>
  <c r="L13" i="1"/>
  <c r="J13" i="1"/>
  <c r="H13" i="1"/>
  <c r="F13" i="1"/>
  <c r="D13" i="1"/>
  <c r="N12" i="1"/>
  <c r="N11" i="1"/>
  <c r="N9" i="1"/>
  <c r="N8" i="1"/>
  <c r="N7" i="1"/>
  <c r="N6" i="1"/>
  <c r="N5" i="1"/>
  <c r="N4" i="1"/>
  <c r="N3" i="1"/>
  <c r="N2" i="1"/>
  <c r="CY169" i="3" l="1"/>
  <c r="AK103" i="3"/>
  <c r="BI94" i="3"/>
  <c r="CW65" i="3"/>
  <c r="BI59" i="3"/>
  <c r="BY50" i="3"/>
  <c r="CS37" i="3"/>
  <c r="CW37" i="3" s="1"/>
  <c r="CW149" i="3"/>
  <c r="CM171" i="3"/>
  <c r="BA164" i="3"/>
  <c r="AE153" i="3"/>
  <c r="CY148" i="3"/>
  <c r="CY147" i="3"/>
  <c r="CW127" i="3"/>
  <c r="CA112" i="3"/>
  <c r="CA103" i="3"/>
  <c r="AE103" i="3"/>
  <c r="CW97" i="3"/>
  <c r="BC94" i="3"/>
  <c r="BQ79" i="3"/>
  <c r="AU67" i="3"/>
  <c r="AY63" i="3"/>
  <c r="AY73" i="3" s="1"/>
  <c r="BC53" i="3"/>
  <c r="CS53" i="3"/>
  <c r="BQ50" i="3"/>
  <c r="CW43" i="3"/>
  <c r="CY36" i="3"/>
  <c r="BS30" i="3"/>
  <c r="W30" i="3"/>
  <c r="BY25" i="3"/>
  <c r="CO19" i="3"/>
  <c r="AS19" i="3"/>
  <c r="CW17" i="3"/>
  <c r="M94" i="3"/>
  <c r="CU94" i="3"/>
  <c r="CY94" i="3" s="1"/>
  <c r="CY91" i="3"/>
  <c r="BK79" i="3"/>
  <c r="BW63" i="3"/>
  <c r="BW73" i="3" s="1"/>
  <c r="BW80" i="3" s="1"/>
  <c r="BW81" i="3" s="1"/>
  <c r="CW58" i="3"/>
  <c r="BQ25" i="3"/>
  <c r="AK153" i="3"/>
  <c r="AK130" i="3"/>
  <c r="CG103" i="3"/>
  <c r="O169" i="3"/>
  <c r="CO164" i="3"/>
  <c r="AS164" i="3"/>
  <c r="CW161" i="3"/>
  <c r="CW160" i="3"/>
  <c r="CW158" i="3"/>
  <c r="BQ153" i="3"/>
  <c r="CW146" i="3"/>
  <c r="CS140" i="3"/>
  <c r="BS132" i="3"/>
  <c r="BK130" i="3"/>
  <c r="CW92" i="3"/>
  <c r="CQ79" i="3"/>
  <c r="CW60" i="3"/>
  <c r="CQ59" i="3"/>
  <c r="AU59" i="3"/>
  <c r="CY52" i="3"/>
  <c r="U50" i="3"/>
  <c r="AK37" i="3"/>
  <c r="BK30" i="3"/>
  <c r="CU30" i="3"/>
  <c r="AC25" i="3"/>
  <c r="BW171" i="3"/>
  <c r="AY171" i="3"/>
  <c r="CW157" i="3"/>
  <c r="BK153" i="3"/>
  <c r="AM140" i="3"/>
  <c r="CY138" i="3"/>
  <c r="BK112" i="3"/>
  <c r="CW111" i="3"/>
  <c r="CY110" i="3"/>
  <c r="CW109" i="3"/>
  <c r="BQ67" i="3"/>
  <c r="AG63" i="3"/>
  <c r="AG73" i="3" s="1"/>
  <c r="AG80" i="3" s="1"/>
  <c r="AG81" i="3" s="1"/>
  <c r="CQ37" i="3"/>
  <c r="U25" i="3"/>
  <c r="BK103" i="3"/>
  <c r="O103" i="3"/>
  <c r="CI94" i="3"/>
  <c r="AM94" i="3"/>
  <c r="CW88" i="3"/>
  <c r="CY87" i="3"/>
  <c r="CY86" i="3"/>
  <c r="CY77" i="3"/>
  <c r="CW72" i="3"/>
  <c r="CY71" i="3"/>
  <c r="I63" i="3"/>
  <c r="I73" i="3" s="1"/>
  <c r="I80" i="3" s="1"/>
  <c r="I81" i="3" s="1"/>
  <c r="CI59" i="3"/>
  <c r="AK59" i="3"/>
  <c r="AK53" i="3"/>
  <c r="AC37" i="3"/>
  <c r="CW33" i="3"/>
  <c r="AA171" i="3"/>
  <c r="CQ153" i="3"/>
  <c r="CU140" i="3"/>
  <c r="AE140" i="3"/>
  <c r="CY116" i="3"/>
  <c r="CY106" i="3"/>
  <c r="U67" i="3"/>
  <c r="CY27" i="3"/>
  <c r="S171" i="3"/>
  <c r="BY164" i="3"/>
  <c r="AC164" i="3"/>
  <c r="CU153" i="3"/>
  <c r="CY153" i="3" s="1"/>
  <c r="BA153" i="3"/>
  <c r="M153" i="3"/>
  <c r="CO140" i="3"/>
  <c r="BK140" i="3"/>
  <c r="AU132" i="3"/>
  <c r="CI130" i="3"/>
  <c r="CU130" i="3"/>
  <c r="CY125" i="3"/>
  <c r="BA112" i="3"/>
  <c r="CW107" i="3"/>
  <c r="CW105" i="3"/>
  <c r="BC103" i="3"/>
  <c r="CY102" i="3"/>
  <c r="CA94" i="3"/>
  <c r="AE94" i="3"/>
  <c r="W79" i="3"/>
  <c r="CY70" i="3"/>
  <c r="AA63" i="3"/>
  <c r="CK63" i="3"/>
  <c r="BA50" i="3"/>
  <c r="BC37" i="3"/>
  <c r="CW32" i="3"/>
  <c r="CW31" i="3"/>
  <c r="CQ30" i="3"/>
  <c r="AU30" i="3"/>
  <c r="BC25" i="3"/>
  <c r="BQ19" i="3"/>
  <c r="U19" i="3"/>
  <c r="CW13" i="3"/>
  <c r="CW12" i="3"/>
  <c r="CW166" i="3"/>
  <c r="CY114" i="3"/>
  <c r="CU103" i="3"/>
  <c r="CU19" i="3"/>
  <c r="CW19" i="3" s="1"/>
  <c r="BY153" i="3"/>
  <c r="BQ164" i="3"/>
  <c r="U164" i="3"/>
  <c r="CI153" i="3"/>
  <c r="CW152" i="3"/>
  <c r="CW136" i="3"/>
  <c r="AI112" i="3"/>
  <c r="CA79" i="3"/>
  <c r="O79" i="3"/>
  <c r="CW69" i="3"/>
  <c r="CO67" i="3"/>
  <c r="BS59" i="3"/>
  <c r="CI50" i="3"/>
  <c r="CY48" i="3"/>
  <c r="CY47" i="3"/>
  <c r="CG37" i="3"/>
  <c r="CI30" i="3"/>
  <c r="AM30" i="3"/>
  <c r="CQ25" i="3"/>
  <c r="AS25" i="3"/>
  <c r="CW11" i="3"/>
  <c r="CS153" i="3"/>
  <c r="CI140" i="3"/>
  <c r="CY134" i="3"/>
  <c r="CY128" i="3"/>
  <c r="AG112" i="3"/>
  <c r="AK112" i="3" s="1"/>
  <c r="AS79" i="3"/>
  <c r="BM63" i="3"/>
  <c r="CA37" i="3"/>
  <c r="CY23" i="3"/>
  <c r="CW22" i="3"/>
  <c r="CY20" i="3"/>
  <c r="AW63" i="3"/>
  <c r="BA19" i="3"/>
  <c r="BC19" i="3"/>
  <c r="CW18" i="3"/>
  <c r="CY18" i="3"/>
  <c r="CW137" i="3"/>
  <c r="BA130" i="3"/>
  <c r="AW132" i="3"/>
  <c r="BC130" i="3"/>
  <c r="BY30" i="3"/>
  <c r="CA30" i="3"/>
  <c r="AC30" i="3"/>
  <c r="AE30" i="3"/>
  <c r="AK25" i="3"/>
  <c r="AM25" i="3"/>
  <c r="AI63" i="3"/>
  <c r="BI67" i="3"/>
  <c r="BK67" i="3"/>
  <c r="AK63" i="3"/>
  <c r="CY37" i="3"/>
  <c r="CW35" i="3"/>
  <c r="CY35" i="3"/>
  <c r="BW172" i="3"/>
  <c r="CW170" i="3"/>
  <c r="CW151" i="3"/>
  <c r="BK164" i="3"/>
  <c r="O164" i="3"/>
  <c r="CW115" i="3"/>
  <c r="CO59" i="3"/>
  <c r="AS59" i="3"/>
  <c r="AS103" i="3"/>
  <c r="AU103" i="3"/>
  <c r="AO112" i="3"/>
  <c r="AS112" i="3" s="1"/>
  <c r="BQ94" i="3"/>
  <c r="BS94" i="3"/>
  <c r="U94" i="3"/>
  <c r="W94" i="3"/>
  <c r="CS94" i="3"/>
  <c r="M67" i="3"/>
  <c r="O67" i="3"/>
  <c r="CU67" i="3"/>
  <c r="CY67" i="3" s="1"/>
  <c r="CW50" i="3"/>
  <c r="CW83" i="3"/>
  <c r="CY83" i="3"/>
  <c r="CW59" i="3"/>
  <c r="BI25" i="3"/>
  <c r="BK25" i="3"/>
  <c r="BG63" i="3"/>
  <c r="BI63" i="3" s="1"/>
  <c r="BY19" i="3"/>
  <c r="CA19" i="3"/>
  <c r="Y63" i="3"/>
  <c r="AE63" i="3" s="1"/>
  <c r="AC19" i="3"/>
  <c r="AE19" i="3"/>
  <c r="CW15" i="3"/>
  <c r="CY15" i="3"/>
  <c r="M164" i="3"/>
  <c r="CS164" i="3"/>
  <c r="CW164" i="3" s="1"/>
  <c r="CW129" i="3"/>
  <c r="CY129" i="3"/>
  <c r="CG112" i="3"/>
  <c r="AA73" i="3"/>
  <c r="CK73" i="3"/>
  <c r="CS30" i="3"/>
  <c r="CW30" i="3" s="1"/>
  <c r="BA30" i="3"/>
  <c r="BC30" i="3"/>
  <c r="CW28" i="3"/>
  <c r="CY28" i="3"/>
  <c r="M25" i="3"/>
  <c r="O25" i="3"/>
  <c r="K63" i="3"/>
  <c r="M63" i="3" s="1"/>
  <c r="CU25" i="3"/>
  <c r="BY130" i="3"/>
  <c r="BU132" i="3"/>
  <c r="CA130" i="3"/>
  <c r="CW140" i="3"/>
  <c r="CY140" i="3"/>
  <c r="CS130" i="3"/>
  <c r="CW130" i="3" s="1"/>
  <c r="AC130" i="3"/>
  <c r="Y132" i="3"/>
  <c r="AE130" i="3"/>
  <c r="O112" i="3"/>
  <c r="CU112" i="3"/>
  <c r="CG67" i="3"/>
  <c r="W59" i="3"/>
  <c r="CU59" i="3"/>
  <c r="CY59" i="3" s="1"/>
  <c r="BU63" i="3"/>
  <c r="CO103" i="3"/>
  <c r="CQ103" i="3"/>
  <c r="CK112" i="3"/>
  <c r="CO112" i="3" s="1"/>
  <c r="CI164" i="3"/>
  <c r="AM164" i="3"/>
  <c r="CW120" i="3"/>
  <c r="BS112" i="3"/>
  <c r="M112" i="3"/>
  <c r="AK67" i="3"/>
  <c r="AM67" i="3"/>
  <c r="BQ59" i="3"/>
  <c r="U59" i="3"/>
  <c r="BM73" i="3"/>
  <c r="BQ103" i="3"/>
  <c r="BS103" i="3"/>
  <c r="BM112" i="3"/>
  <c r="BQ112" i="3" s="1"/>
  <c r="U103" i="3"/>
  <c r="W103" i="3"/>
  <c r="Q112" i="3"/>
  <c r="Q171" i="3" s="1"/>
  <c r="U171" i="3" s="1"/>
  <c r="CS103" i="3"/>
  <c r="CO94" i="3"/>
  <c r="CQ94" i="3"/>
  <c r="AS94" i="3"/>
  <c r="AU94" i="3"/>
  <c r="CW90" i="3"/>
  <c r="CY90" i="3"/>
  <c r="CW45" i="3"/>
  <c r="CY45" i="3"/>
  <c r="CG25" i="3"/>
  <c r="CI25" i="3"/>
  <c r="CE63" i="3"/>
  <c r="CG63" i="3" s="1"/>
  <c r="CY163" i="3"/>
  <c r="CY158" i="3"/>
  <c r="CC73" i="3"/>
  <c r="AE112" i="3"/>
  <c r="CY111" i="3"/>
  <c r="CY105" i="3"/>
  <c r="CY97" i="3"/>
  <c r="CY88" i="3"/>
  <c r="CY72" i="3"/>
  <c r="CA67" i="3"/>
  <c r="BC67" i="3"/>
  <c r="AE67" i="3"/>
  <c r="CY66" i="3"/>
  <c r="CM63" i="3"/>
  <c r="BO63" i="3"/>
  <c r="AQ63" i="3"/>
  <c r="S63" i="3"/>
  <c r="AM59" i="3"/>
  <c r="O59" i="3"/>
  <c r="CY42" i="3"/>
  <c r="CY157" i="3"/>
  <c r="O140" i="3"/>
  <c r="CY124" i="3"/>
  <c r="CS79" i="3"/>
  <c r="CW79" i="3" s="1"/>
  <c r="AO63" i="3"/>
  <c r="Q63" i="3"/>
  <c r="AU53" i="3"/>
  <c r="W53" i="3"/>
  <c r="CA50" i="3"/>
  <c r="BC50" i="3"/>
  <c r="AE50" i="3"/>
  <c r="CI37" i="3"/>
  <c r="BK37" i="3"/>
  <c r="AM37" i="3"/>
  <c r="O37" i="3"/>
  <c r="CU53" i="3"/>
  <c r="M37" i="3"/>
  <c r="CY162" i="3"/>
  <c r="CG153" i="3"/>
  <c r="CE132" i="3"/>
  <c r="BG132" i="3"/>
  <c r="AI132" i="3"/>
  <c r="AM132" i="3" s="1"/>
  <c r="K132" i="3"/>
  <c r="K171" i="3" s="1"/>
  <c r="O130" i="3"/>
  <c r="CS67" i="3"/>
  <c r="CU50" i="3"/>
  <c r="CY50" i="3" s="1"/>
  <c r="O30" i="3"/>
  <c r="CS25" i="3"/>
  <c r="CW25" i="3" s="1"/>
  <c r="CY22" i="3"/>
  <c r="CI19" i="3"/>
  <c r="BK19" i="3"/>
  <c r="AM19" i="3"/>
  <c r="O19" i="3"/>
  <c r="CY16" i="3"/>
  <c r="CC132" i="3"/>
  <c r="BE132" i="3"/>
  <c r="AG132" i="3"/>
  <c r="I132" i="3"/>
  <c r="CY117" i="3"/>
  <c r="CY109" i="3"/>
  <c r="CA59" i="3"/>
  <c r="BC59" i="3"/>
  <c r="AE59" i="3"/>
  <c r="CY58" i="3"/>
  <c r="M19" i="3"/>
  <c r="AM53" i="3"/>
  <c r="O53" i="3"/>
  <c r="CQ50" i="3"/>
  <c r="BS50" i="3"/>
  <c r="AU50" i="3"/>
  <c r="W50" i="3"/>
  <c r="M92" i="2"/>
  <c r="I92" i="2"/>
  <c r="K92" i="2" s="1"/>
  <c r="K60" i="2"/>
  <c r="M71" i="2"/>
  <c r="K21" i="2"/>
  <c r="M99" i="2"/>
  <c r="I93" i="2"/>
  <c r="I94" i="2" s="1"/>
  <c r="M13" i="2"/>
  <c r="G93" i="2"/>
  <c r="M93" i="2" s="1"/>
  <c r="I61" i="2"/>
  <c r="I65" i="2" s="1"/>
  <c r="G61" i="2"/>
  <c r="G65" i="2" s="1"/>
  <c r="K101" i="2"/>
  <c r="I102" i="2"/>
  <c r="K99" i="2"/>
  <c r="K51" i="2"/>
  <c r="M87" i="2"/>
  <c r="M60" i="2"/>
  <c r="M101" i="2"/>
  <c r="M64" i="2"/>
  <c r="M22" i="2"/>
  <c r="J29" i="1"/>
  <c r="N27" i="1"/>
  <c r="D29" i="1"/>
  <c r="N21" i="1"/>
  <c r="L29" i="1"/>
  <c r="N29" i="1" s="1"/>
  <c r="N17" i="1"/>
  <c r="N13" i="1"/>
  <c r="BC63" i="3" l="1"/>
  <c r="BM171" i="3"/>
  <c r="CI132" i="3"/>
  <c r="AM112" i="3"/>
  <c r="CY79" i="3"/>
  <c r="AO171" i="3"/>
  <c r="CW103" i="3"/>
  <c r="CY19" i="3"/>
  <c r="CY53" i="3"/>
  <c r="CW94" i="3"/>
  <c r="CW153" i="3"/>
  <c r="CQ112" i="3"/>
  <c r="AU112" i="3"/>
  <c r="BO73" i="3"/>
  <c r="BS63" i="3"/>
  <c r="BQ171" i="3"/>
  <c r="BS171" i="3"/>
  <c r="CM73" i="3"/>
  <c r="CQ63" i="3"/>
  <c r="CY30" i="3"/>
  <c r="AO73" i="3"/>
  <c r="AS63" i="3"/>
  <c r="AC132" i="3"/>
  <c r="AE132" i="3"/>
  <c r="Y171" i="3"/>
  <c r="CY164" i="3"/>
  <c r="BW173" i="3"/>
  <c r="AQ73" i="3"/>
  <c r="AU63" i="3"/>
  <c r="AA80" i="3"/>
  <c r="Q73" i="3"/>
  <c r="U63" i="3"/>
  <c r="CI63" i="3"/>
  <c r="CE73" i="3"/>
  <c r="U112" i="3"/>
  <c r="CS112" i="3"/>
  <c r="CW112" i="3" s="1"/>
  <c r="W112" i="3"/>
  <c r="BK63" i="3"/>
  <c r="BG73" i="3"/>
  <c r="CE171" i="3"/>
  <c r="CS132" i="3"/>
  <c r="M132" i="3"/>
  <c r="I171" i="3"/>
  <c r="O171" i="3" s="1"/>
  <c r="AK132" i="3"/>
  <c r="AG171" i="3"/>
  <c r="BY63" i="3"/>
  <c r="CA63" i="3"/>
  <c r="BU73" i="3"/>
  <c r="AI171" i="3"/>
  <c r="CW53" i="3"/>
  <c r="BQ73" i="3"/>
  <c r="BM80" i="3"/>
  <c r="CC80" i="3"/>
  <c r="AC63" i="3"/>
  <c r="Y73" i="3"/>
  <c r="BI132" i="3"/>
  <c r="BE171" i="3"/>
  <c r="CW67" i="3"/>
  <c r="BC73" i="3"/>
  <c r="AY80" i="3"/>
  <c r="BA63" i="3"/>
  <c r="AW73" i="3"/>
  <c r="BY132" i="3"/>
  <c r="CA132" i="3"/>
  <c r="BU171" i="3"/>
  <c r="W171" i="3"/>
  <c r="CU132" i="3"/>
  <c r="CY132" i="3" s="1"/>
  <c r="O132" i="3"/>
  <c r="CO63" i="3"/>
  <c r="CY130" i="3"/>
  <c r="BK132" i="3"/>
  <c r="BG171" i="3"/>
  <c r="S73" i="3"/>
  <c r="W63" i="3"/>
  <c r="BQ63" i="3"/>
  <c r="CY112" i="3"/>
  <c r="CY25" i="3"/>
  <c r="CO73" i="3"/>
  <c r="CK80" i="3"/>
  <c r="CY103" i="3"/>
  <c r="AM63" i="3"/>
  <c r="AI73" i="3"/>
  <c r="BA132" i="3"/>
  <c r="BC132" i="3"/>
  <c r="AW171" i="3"/>
  <c r="CK171" i="3"/>
  <c r="CG132" i="3"/>
  <c r="CC171" i="3"/>
  <c r="CU63" i="3"/>
  <c r="O63" i="3"/>
  <c r="K73" i="3"/>
  <c r="CS63" i="3"/>
  <c r="CW63" i="3" s="1"/>
  <c r="K61" i="2"/>
  <c r="M61" i="2"/>
  <c r="K93" i="2"/>
  <c r="G94" i="2"/>
  <c r="K94" i="2" s="1"/>
  <c r="K65" i="2"/>
  <c r="M65" i="2"/>
  <c r="M94" i="2"/>
  <c r="G102" i="2"/>
  <c r="AS171" i="3" l="1"/>
  <c r="AU171" i="3"/>
  <c r="CG171" i="3"/>
  <c r="AK171" i="3"/>
  <c r="AG172" i="3"/>
  <c r="O73" i="3"/>
  <c r="K80" i="3"/>
  <c r="CU73" i="3"/>
  <c r="M73" i="3"/>
  <c r="CK81" i="3"/>
  <c r="AC73" i="3"/>
  <c r="Y80" i="3"/>
  <c r="BY171" i="3"/>
  <c r="CA171" i="3"/>
  <c r="CI73" i="3"/>
  <c r="CE80" i="3"/>
  <c r="CG80" i="3" s="1"/>
  <c r="AA81" i="3"/>
  <c r="CG73" i="3"/>
  <c r="CW132" i="3"/>
  <c r="AE73" i="3"/>
  <c r="M171" i="3"/>
  <c r="CS171" i="3"/>
  <c r="I172" i="3"/>
  <c r="CC81" i="3"/>
  <c r="BM81" i="3"/>
  <c r="CI171" i="3"/>
  <c r="CQ73" i="3"/>
  <c r="CM80" i="3"/>
  <c r="CO80" i="3" s="1"/>
  <c r="CY63" i="3"/>
  <c r="CO171" i="3"/>
  <c r="CQ171" i="3"/>
  <c r="BA73" i="3"/>
  <c r="AW80" i="3"/>
  <c r="BK73" i="3"/>
  <c r="BG80" i="3"/>
  <c r="BI73" i="3"/>
  <c r="AU73" i="3"/>
  <c r="AQ80" i="3"/>
  <c r="BI171" i="3"/>
  <c r="BE172" i="3"/>
  <c r="AS73" i="3"/>
  <c r="AO80" i="3"/>
  <c r="W73" i="3"/>
  <c r="S80" i="3"/>
  <c r="BK171" i="3"/>
  <c r="AY81" i="3"/>
  <c r="BC80" i="3"/>
  <c r="AM171" i="3"/>
  <c r="U73" i="3"/>
  <c r="Q80" i="3"/>
  <c r="CS73" i="3"/>
  <c r="CW73" i="3" s="1"/>
  <c r="BY73" i="3"/>
  <c r="BU80" i="3"/>
  <c r="CA73" i="3"/>
  <c r="BS73" i="3"/>
  <c r="BO80" i="3"/>
  <c r="BA171" i="3"/>
  <c r="BC171" i="3"/>
  <c r="AM73" i="3"/>
  <c r="AI80" i="3"/>
  <c r="AK73" i="3"/>
  <c r="AC171" i="3"/>
  <c r="AE171" i="3"/>
  <c r="CU171" i="3"/>
  <c r="M102" i="2"/>
  <c r="K102" i="2"/>
  <c r="CY171" i="3" l="1"/>
  <c r="BO81" i="3"/>
  <c r="BS80" i="3"/>
  <c r="I173" i="3"/>
  <c r="S81" i="3"/>
  <c r="W80" i="3"/>
  <c r="CW171" i="3"/>
  <c r="BG81" i="3"/>
  <c r="BI80" i="3"/>
  <c r="BK80" i="3"/>
  <c r="CC172" i="3"/>
  <c r="AW81" i="3"/>
  <c r="BA80" i="3"/>
  <c r="BQ81" i="3"/>
  <c r="BM172" i="3"/>
  <c r="BC81" i="3"/>
  <c r="AY172" i="3"/>
  <c r="Y81" i="3"/>
  <c r="AC80" i="3"/>
  <c r="BU81" i="3"/>
  <c r="BY80" i="3"/>
  <c r="CA80" i="3"/>
  <c r="AO81" i="3"/>
  <c r="AS80" i="3"/>
  <c r="CK172" i="3"/>
  <c r="AE80" i="3"/>
  <c r="BE173" i="3"/>
  <c r="CM81" i="3"/>
  <c r="CQ80" i="3"/>
  <c r="Q81" i="3"/>
  <c r="U80" i="3"/>
  <c r="CS80" i="3"/>
  <c r="CW80" i="3" s="1"/>
  <c r="K81" i="3"/>
  <c r="M80" i="3"/>
  <c r="O80" i="3"/>
  <c r="CU80" i="3"/>
  <c r="AQ81" i="3"/>
  <c r="AU80" i="3"/>
  <c r="AA172" i="3"/>
  <c r="AE81" i="3"/>
  <c r="CY73" i="3"/>
  <c r="AI81" i="3"/>
  <c r="AK80" i="3"/>
  <c r="AM80" i="3"/>
  <c r="BQ80" i="3"/>
  <c r="CE81" i="3"/>
  <c r="CG81" i="3" s="1"/>
  <c r="CI80" i="3"/>
  <c r="AG173" i="3"/>
  <c r="AK81" i="3" l="1"/>
  <c r="AM81" i="3"/>
  <c r="AI172" i="3"/>
  <c r="U81" i="3"/>
  <c r="CS81" i="3"/>
  <c r="Q172" i="3"/>
  <c r="BY81" i="3"/>
  <c r="BU172" i="3"/>
  <c r="CA81" i="3"/>
  <c r="BI81" i="3"/>
  <c r="BK81" i="3"/>
  <c r="BG172" i="3"/>
  <c r="CQ81" i="3"/>
  <c r="CM172" i="3"/>
  <c r="AC81" i="3"/>
  <c r="Y172" i="3"/>
  <c r="AE172" i="3"/>
  <c r="AA173" i="3"/>
  <c r="AY173" i="3"/>
  <c r="CY80" i="3"/>
  <c r="CK173" i="3"/>
  <c r="CO172" i="3"/>
  <c r="BM173" i="3"/>
  <c r="CO81" i="3"/>
  <c r="W81" i="3"/>
  <c r="S172" i="3"/>
  <c r="AU81" i="3"/>
  <c r="AQ172" i="3"/>
  <c r="CI81" i="3"/>
  <c r="CE172" i="3"/>
  <c r="BA81" i="3"/>
  <c r="AW172" i="3"/>
  <c r="BC172" i="3" s="1"/>
  <c r="M81" i="3"/>
  <c r="O81" i="3"/>
  <c r="CU81" i="3"/>
  <c r="CY81" i="3" s="1"/>
  <c r="K172" i="3"/>
  <c r="AS81" i="3"/>
  <c r="AO172" i="3"/>
  <c r="CC173" i="3"/>
  <c r="BS81" i="3"/>
  <c r="BO172" i="3"/>
  <c r="BO173" i="3" l="1"/>
  <c r="BS173" i="3" s="1"/>
  <c r="BS172" i="3"/>
  <c r="AO173" i="3"/>
  <c r="AS172" i="3"/>
  <c r="W172" i="3"/>
  <c r="S173" i="3"/>
  <c r="BY172" i="3"/>
  <c r="BU173" i="3"/>
  <c r="CA172" i="3"/>
  <c r="CI172" i="3"/>
  <c r="CE173" i="3"/>
  <c r="CI173" i="3" s="1"/>
  <c r="CW81" i="3"/>
  <c r="BK172" i="3"/>
  <c r="BG173" i="3"/>
  <c r="BI172" i="3"/>
  <c r="CG172" i="3"/>
  <c r="BQ173" i="3"/>
  <c r="AC172" i="3"/>
  <c r="Y173" i="3"/>
  <c r="AC173" i="3" s="1"/>
  <c r="AQ173" i="3"/>
  <c r="AU172" i="3"/>
  <c r="BQ172" i="3"/>
  <c r="AM172" i="3"/>
  <c r="AI173" i="3"/>
  <c r="AK172" i="3"/>
  <c r="O172" i="3"/>
  <c r="CU172" i="3"/>
  <c r="K173" i="3"/>
  <c r="M172" i="3"/>
  <c r="Q173" i="3"/>
  <c r="U172" i="3"/>
  <c r="CS172" i="3"/>
  <c r="CW172" i="3" s="1"/>
  <c r="BA172" i="3"/>
  <c r="AW173" i="3"/>
  <c r="BA173" i="3" s="1"/>
  <c r="CM173" i="3"/>
  <c r="CQ173" i="3" s="1"/>
  <c r="CQ172" i="3"/>
  <c r="W173" i="3" l="1"/>
  <c r="AS173" i="3"/>
  <c r="AE173" i="3"/>
  <c r="CG173" i="3"/>
  <c r="BK173" i="3"/>
  <c r="BI173" i="3"/>
  <c r="U173" i="3"/>
  <c r="CS173" i="3"/>
  <c r="CW173" i="3" s="1"/>
  <c r="AU173" i="3"/>
  <c r="BY173" i="3"/>
  <c r="CA173" i="3"/>
  <c r="AM173" i="3"/>
  <c r="AK173" i="3"/>
  <c r="O173" i="3"/>
  <c r="CU173" i="3"/>
  <c r="M173" i="3"/>
  <c r="CY172" i="3"/>
  <c r="BC173" i="3"/>
  <c r="CO173" i="3"/>
  <c r="CY173" i="3" l="1"/>
</calcChain>
</file>

<file path=xl/sharedStrings.xml><?xml version="1.0" encoding="utf-8"?>
<sst xmlns="http://schemas.openxmlformats.org/spreadsheetml/2006/main" count="362" uniqueCount="326">
  <si>
    <t>Current</t>
  </si>
  <si>
    <t>1 - 30</t>
  </si>
  <si>
    <t>31 - 60</t>
  </si>
  <si>
    <t>61 - 90</t>
  </si>
  <si>
    <t>&gt; 90</t>
  </si>
  <si>
    <t>TOTAL</t>
  </si>
  <si>
    <t>PCAR - Union RSCCA</t>
  </si>
  <si>
    <t>PCADV FVPSA ARP</t>
  </si>
  <si>
    <t>Lycoming CoC PSH</t>
  </si>
  <si>
    <t>HUD PSH Schuylkill</t>
  </si>
  <si>
    <t>PCADV RRH</t>
  </si>
  <si>
    <t>AR Adjustment</t>
  </si>
  <si>
    <t>HUD CE Specialist</t>
  </si>
  <si>
    <t>HUD CoC RRH Program</t>
  </si>
  <si>
    <t>PCADV</t>
  </si>
  <si>
    <t>Allstate Foundation</t>
  </si>
  <si>
    <t>Total PCADV</t>
  </si>
  <si>
    <t>PCAR-DPW</t>
  </si>
  <si>
    <t>Act 44</t>
  </si>
  <si>
    <t>Title XX</t>
  </si>
  <si>
    <t>Total PCAR-DPW</t>
  </si>
  <si>
    <t>PCAR-DPW-SASP</t>
  </si>
  <si>
    <t>PCAR DOH</t>
  </si>
  <si>
    <t>PHHS</t>
  </si>
  <si>
    <t>Total PCAR DOH</t>
  </si>
  <si>
    <t>STOP-Snyder County</t>
  </si>
  <si>
    <t>STOP-Union County</t>
  </si>
  <si>
    <t>Susquehanna University.</t>
  </si>
  <si>
    <t>PCCD.</t>
  </si>
  <si>
    <t>VOCA 20-23</t>
  </si>
  <si>
    <t>Total PCCD.</t>
  </si>
  <si>
    <t>YWCA of Greater Harrisburg</t>
  </si>
  <si>
    <t xml:space="preserve">PCADV </t>
  </si>
  <si>
    <t>Payments received between 6/17/2022</t>
  </si>
  <si>
    <t>Total May AR as of 06/20/2022 is $319,498.80</t>
  </si>
  <si>
    <t>TOTAL LIABILITIES &amp; EQUITY</t>
  </si>
  <si>
    <t>Total Equity</t>
  </si>
  <si>
    <t>Net Income</t>
  </si>
  <si>
    <t>Total 3100 · Temporarily restrict net asset</t>
  </si>
  <si>
    <t>3120 · Temp restricted net assets</t>
  </si>
  <si>
    <t>3100 · Temporarily restrict net asset</t>
  </si>
  <si>
    <t>3010 · Unrestrict (retained earnings)</t>
  </si>
  <si>
    <t>Equity</t>
  </si>
  <si>
    <t>Total Liabilities</t>
  </si>
  <si>
    <t>Total Current Liabilities</t>
  </si>
  <si>
    <t>Total Other Current Liabilities</t>
  </si>
  <si>
    <t>2227 · Accrued Retirement Contribution</t>
  </si>
  <si>
    <t>2226 · Accrued Medicare</t>
  </si>
  <si>
    <t>2225 · Accrued Social Security</t>
  </si>
  <si>
    <t>2220 · Accrued compensation</t>
  </si>
  <si>
    <t>Total 2100 · Payroll Liabilities</t>
  </si>
  <si>
    <t>2100 · Payroll Liabilities - Other</t>
  </si>
  <si>
    <t>2191 · SIMPLE IRA Withholding</t>
  </si>
  <si>
    <t>2185 · United Way Campaign</t>
  </si>
  <si>
    <t>2180 · Medical Insurance Withheld</t>
  </si>
  <si>
    <t>2167 · Life Insurance</t>
  </si>
  <si>
    <t>2166 · Accident</t>
  </si>
  <si>
    <t>2160 · Local Tax Withheld</t>
  </si>
  <si>
    <t>2150 · Local Services Tax Withheld</t>
  </si>
  <si>
    <t>2140 · PA Unemployment Withholding</t>
  </si>
  <si>
    <t>2130 · Medicare Withholding Tax</t>
  </si>
  <si>
    <t>2183 · Transitions Gives Back</t>
  </si>
  <si>
    <t>2100 · Payroll Liabilities</t>
  </si>
  <si>
    <t>2551 · PPP Funding Loan</t>
  </si>
  <si>
    <t>2552 · EIDL Funding Loan</t>
  </si>
  <si>
    <t>Other Current Liabilities</t>
  </si>
  <si>
    <t>Total Accounts Payable</t>
  </si>
  <si>
    <t>2010 · Accounts payable</t>
  </si>
  <si>
    <t>Accounts Payable</t>
  </si>
  <si>
    <t>Current Liabilities</t>
  </si>
  <si>
    <t>Liabilities</t>
  </si>
  <si>
    <t>LIABILITIES &amp; EQUITY</t>
  </si>
  <si>
    <t>TOTAL ASSETS</t>
  </si>
  <si>
    <t>Total Other Assets</t>
  </si>
  <si>
    <t>1500 · Vanguard Brokerage</t>
  </si>
  <si>
    <t>Other Assets</t>
  </si>
  <si>
    <t>Total Fixed Assets</t>
  </si>
  <si>
    <t>Total 1700 · Accumulated Depreciation</t>
  </si>
  <si>
    <t>1755 · Accum Deprec - Vehicles</t>
  </si>
  <si>
    <t>1750 · Accum Depr Equipment</t>
  </si>
  <si>
    <t>1745 · Accum Deprec - Furn &amp; Fix</t>
  </si>
  <si>
    <t>1735 · Accum Deprec - Building Improve</t>
  </si>
  <si>
    <t>1725 · Accum Deprec - Building</t>
  </si>
  <si>
    <t>1720 · Accumulated Deprec - Shamokin</t>
  </si>
  <si>
    <t>1721 · Accumulated Deprec - CLR</t>
  </si>
  <si>
    <t>1700 · Accumulated Depreciation</t>
  </si>
  <si>
    <t>Total 1600 · Property, Plant &amp; Equipment</t>
  </si>
  <si>
    <t>1600 · Property, Plant &amp; Equipment - Other</t>
  </si>
  <si>
    <t>1661 · Vehicle-Subaru</t>
  </si>
  <si>
    <t>1660 · Vehicle-Van</t>
  </si>
  <si>
    <t>1656 · Equipment-Shelter Appliances</t>
  </si>
  <si>
    <t>1655 · Equipment-ARRA</t>
  </si>
  <si>
    <t>1654 · Equipment-Other</t>
  </si>
  <si>
    <t>1653 · Equipment-VOCA</t>
  </si>
  <si>
    <t>1652 · Equipment-Verizon Grant</t>
  </si>
  <si>
    <t>1651 · Equipment-Development</t>
  </si>
  <si>
    <t>1650 · Equipment</t>
  </si>
  <si>
    <t>1641 · Furniture &amp; Fixtures-Sheary</t>
  </si>
  <si>
    <t>1640 · Furniture &amp; Fixtures</t>
  </si>
  <si>
    <t>1639 · Furniture &amp; Fixtures Union</t>
  </si>
  <si>
    <t>1635 · Architect Fees</t>
  </si>
  <si>
    <t>1631 · Building Improvements-Sheary</t>
  </si>
  <si>
    <t>1630 · Building Improvements</t>
  </si>
  <si>
    <t>1620 · Buildings</t>
  </si>
  <si>
    <t>1610 · Land</t>
  </si>
  <si>
    <t>1609.11 · Furniture &amp; Fixtures - Shamokin</t>
  </si>
  <si>
    <t>1609.10 · Shamokin Equipment &amp; Fixtures</t>
  </si>
  <si>
    <t>1609 · Shamokin Shelter</t>
  </si>
  <si>
    <t>1611 · Equipment/Supplies - CLR</t>
  </si>
  <si>
    <t>1663 · Toyota RAV4 Hybrid 2019</t>
  </si>
  <si>
    <t>1664 · Toyota RAV4 Hybrid 2019-2</t>
  </si>
  <si>
    <t>1665 · Construction in Progress</t>
  </si>
  <si>
    <t>1600 · Property, Plant &amp; Equipment</t>
  </si>
  <si>
    <t>4650 · Gain/Loss Fixed Assets</t>
  </si>
  <si>
    <t>Fixed Assets</t>
  </si>
  <si>
    <t>Total Current Assets</t>
  </si>
  <si>
    <t>Total Other Current Assets</t>
  </si>
  <si>
    <t>1460 · Security Deposits</t>
  </si>
  <si>
    <t>1450 · Prepaid Expenses</t>
  </si>
  <si>
    <t>Account for Credit Transfer</t>
  </si>
  <si>
    <t>Other Current Assets</t>
  </si>
  <si>
    <t>Total Accounts Receivable</t>
  </si>
  <si>
    <t>1110 · Accounts Receivable</t>
  </si>
  <si>
    <t>Accounts Receivable</t>
  </si>
  <si>
    <t>Total Checking/Savings</t>
  </si>
  <si>
    <t>1040 · Petty Cash</t>
  </si>
  <si>
    <t>1018 · First National Bank</t>
  </si>
  <si>
    <t>1017 · M&amp;T - Shamokin Capital Campaign</t>
  </si>
  <si>
    <t>1015 · BB&amp;T - Savings Acc</t>
  </si>
  <si>
    <t>1014 · M&amp;T - Savings Account</t>
  </si>
  <si>
    <t>1013 · M&amp;T Capital Campaign</t>
  </si>
  <si>
    <t>1011 · M&amp;T Bank - Checking</t>
  </si>
  <si>
    <t>Checking/Savings</t>
  </si>
  <si>
    <t>Current Assets</t>
  </si>
  <si>
    <t>ASSETS</t>
  </si>
  <si>
    <t>% Change</t>
  </si>
  <si>
    <t>$ Change</t>
  </si>
  <si>
    <t>May 31, 21</t>
  </si>
  <si>
    <t>May 31, 22</t>
  </si>
  <si>
    <t>Total Fundraising/Contributions year to date  was $260,466.81</t>
  </si>
  <si>
    <t>Total Fundraising/Contributions for May 2022 was $14,446.83</t>
  </si>
  <si>
    <t>Net Ordinary Income</t>
  </si>
  <si>
    <t>Total Expense</t>
  </si>
  <si>
    <t>8900 · Fundraising Expenses</t>
  </si>
  <si>
    <t>Total 8700 · Passthrough Expenses</t>
  </si>
  <si>
    <t>8700 · Passthrough Expenses - Other</t>
  </si>
  <si>
    <t>8726 · STOP Snyder County</t>
  </si>
  <si>
    <t>8701 · STOP Union County</t>
  </si>
  <si>
    <t>8700 · Passthrough Expenses</t>
  </si>
  <si>
    <t>Total 8500 · Misc expenses</t>
  </si>
  <si>
    <t>8500 · Misc expenses - Other</t>
  </si>
  <si>
    <t>8590 · Other expenses</t>
  </si>
  <si>
    <t>8570 · Clearance Checks</t>
  </si>
  <si>
    <t>8520 · Fees and Licenses</t>
  </si>
  <si>
    <t>8515 · Credit Card Fees</t>
  </si>
  <si>
    <t>8512 · Bank Service &amp; Finance Charge</t>
  </si>
  <si>
    <t>8505 · Indirect Expense Allocations</t>
  </si>
  <si>
    <t>8599 · Uncategorized Expense</t>
  </si>
  <si>
    <t>8500 · Misc expenses</t>
  </si>
  <si>
    <t>8200 · PCADV Relocation</t>
  </si>
  <si>
    <t>Total 7700 · Program Expenses-occupancy</t>
  </si>
  <si>
    <t>7765 · Depreciation Expense</t>
  </si>
  <si>
    <t>7720 · Utilities</t>
  </si>
  <si>
    <t>7717 · ESG Financial Assistance</t>
  </si>
  <si>
    <t>7716 · ESG Rental Assistance</t>
  </si>
  <si>
    <t>7713 · CoC Financial Assistance</t>
  </si>
  <si>
    <t>7712 · CoC Rental Assistance</t>
  </si>
  <si>
    <t>7710 · Rent</t>
  </si>
  <si>
    <t>7711 · Safe Homes/Hotels/Motels</t>
  </si>
  <si>
    <t>7714 · PCADV HUD RRH</t>
  </si>
  <si>
    <t>7117 · PSH Rental Assistance</t>
  </si>
  <si>
    <t>7119 · PSH Utilities</t>
  </si>
  <si>
    <t>7700 · Program Expenses-occupancy</t>
  </si>
  <si>
    <t>Total 7300 · Travel &amp; meetings expenses</t>
  </si>
  <si>
    <t>7300 · Travel &amp; meetings expenses - Other</t>
  </si>
  <si>
    <t>7345 · STOP Training</t>
  </si>
  <si>
    <t>7340 · Staff development</t>
  </si>
  <si>
    <t>7320 · Conference,convention,meeting</t>
  </si>
  <si>
    <t>7346 · Gas Cards</t>
  </si>
  <si>
    <t>7309 · Travel</t>
  </si>
  <si>
    <t>7300 · Travel &amp; meetings expenses</t>
  </si>
  <si>
    <t>Total 7200 · Program Expenses-Other</t>
  </si>
  <si>
    <t>7270 · Repairs and Maintenance</t>
  </si>
  <si>
    <t>Total 7260 · Professional fees</t>
  </si>
  <si>
    <t>7260 · Professional fees - Other</t>
  </si>
  <si>
    <t>7260.5 · Other Professional Service</t>
  </si>
  <si>
    <t>7260.4 · Contracted Therapist</t>
  </si>
  <si>
    <t>7260.3 · Housekeeping/Cleaning</t>
  </si>
  <si>
    <t>7260.2 · IT/Networking Expenses</t>
  </si>
  <si>
    <t>7260.1 · Attorney Fees</t>
  </si>
  <si>
    <t>7260.7 · Professional Accounting Service</t>
  </si>
  <si>
    <t>7260 · Professional fees</t>
  </si>
  <si>
    <t>7250 · Membership dues - organization</t>
  </si>
  <si>
    <t>7240 · Insurance -General</t>
  </si>
  <si>
    <t>7235 · Audit Fees</t>
  </si>
  <si>
    <t>7230 · Attorney Fees - STOP</t>
  </si>
  <si>
    <t>7225 · Administrative Fees-Americorp</t>
  </si>
  <si>
    <t>7220 · Administrative Fees-Grants</t>
  </si>
  <si>
    <t>7210 · Advertising expenses</t>
  </si>
  <si>
    <t>7283 · Equipment</t>
  </si>
  <si>
    <t>7200 · Program Expenses-Other</t>
  </si>
  <si>
    <t>Total 7100 · Program Services</t>
  </si>
  <si>
    <t>7180 · Books, subscriptions, reference</t>
  </si>
  <si>
    <t>7170 · Printing &amp; copying</t>
  </si>
  <si>
    <t>7162 · Equipment Maintenance</t>
  </si>
  <si>
    <t>7160 · Equip rental</t>
  </si>
  <si>
    <t>7140 · Postage, shipping, delivery</t>
  </si>
  <si>
    <t>7130 · Telephone &amp; telecommunications</t>
  </si>
  <si>
    <t>7116 · Food-Shelter residents</t>
  </si>
  <si>
    <t>7115 · Gift Cards</t>
  </si>
  <si>
    <t>Total 7109 · Supplies</t>
  </si>
  <si>
    <t>7109 · Supplies - Other</t>
  </si>
  <si>
    <t>7109.1 · Minor Supply Equipment Purchase</t>
  </si>
  <si>
    <t>7109.2 · Client Program Purchases</t>
  </si>
  <si>
    <t>7109.3 · Outreach Expenses</t>
  </si>
  <si>
    <t>7109 · Supplies</t>
  </si>
  <si>
    <t>7108 · Financial Assistance</t>
  </si>
  <si>
    <t>7107 · Match Savings Expense</t>
  </si>
  <si>
    <t>7100 · Program Services</t>
  </si>
  <si>
    <t>Total 7010 · Employee Benefits</t>
  </si>
  <si>
    <t>7010 · Employee Benefits - Other</t>
  </si>
  <si>
    <t>7022 · Employee Assistance Program</t>
  </si>
  <si>
    <t>7017 · Unemployment Comp</t>
  </si>
  <si>
    <t>7016 · Workers Compensation</t>
  </si>
  <si>
    <t>7015 · Disability Insurance</t>
  </si>
  <si>
    <t>7014 · Employee Health Insurance</t>
  </si>
  <si>
    <t>7013 · Pension plan contributions</t>
  </si>
  <si>
    <t>7012 · Medicare</t>
  </si>
  <si>
    <t>7011 · Social Security Tax</t>
  </si>
  <si>
    <t>7010 · Employee Benefits</t>
  </si>
  <si>
    <t>6560 · Salaries and Wages</t>
  </si>
  <si>
    <t>Expense</t>
  </si>
  <si>
    <t>Gross Profit</t>
  </si>
  <si>
    <t>Total Income</t>
  </si>
  <si>
    <t>Total 5 · Earned revenues</t>
  </si>
  <si>
    <t>5311 · Interest Capital Campaign Accou</t>
  </si>
  <si>
    <t>5310 · Interest-savings/short-term inv</t>
  </si>
  <si>
    <t>5150 · Program-related sales - other</t>
  </si>
  <si>
    <t>5100 · Interest Dividend Income</t>
  </si>
  <si>
    <t>5 · Earned revenues</t>
  </si>
  <si>
    <t>Total 4 · Contributed support</t>
  </si>
  <si>
    <t>4570 · Legacies &amp; bequests</t>
  </si>
  <si>
    <t>4510 · Indiv/business contribution</t>
  </si>
  <si>
    <t>4430 · Fundraising-Other</t>
  </si>
  <si>
    <t>4420 · Fundraising - Auction</t>
  </si>
  <si>
    <t>4410 · Fundraising-Annual Appeal</t>
  </si>
  <si>
    <t>Total 4230 · Foundation/trust grants</t>
  </si>
  <si>
    <t>4230 · Foundation/trust grants - Other</t>
  </si>
  <si>
    <t>4235 · FCFP - DEI Grant</t>
  </si>
  <si>
    <t>4230 · Foundation/trust grants</t>
  </si>
  <si>
    <t>Total 4010 · Government grants</t>
  </si>
  <si>
    <t>4110 · PCAR-SASP</t>
  </si>
  <si>
    <t>4100 · PCAR-DOH</t>
  </si>
  <si>
    <t>4090 · PCAR-DHS</t>
  </si>
  <si>
    <t>Total 4080 · PCADV</t>
  </si>
  <si>
    <t xml:space="preserve">4080 · PCADV </t>
  </si>
  <si>
    <t>4080.20 · PCADV CARES Act</t>
  </si>
  <si>
    <t>4080.21 · PCADV Allstate</t>
  </si>
  <si>
    <t>4080.22 · FVPSA Cares Act</t>
  </si>
  <si>
    <t>4080 · PCADV</t>
  </si>
  <si>
    <t>Total 4165 · HUD ESG</t>
  </si>
  <si>
    <t>416519 · ESG Grant 2019</t>
  </si>
  <si>
    <t>4165 · HUD ESG</t>
  </si>
  <si>
    <t>Total 4164 · HUD CoC</t>
  </si>
  <si>
    <t>4164 · HUD CoC - Other</t>
  </si>
  <si>
    <t>4164.20 · CoC RRH 2020-21</t>
  </si>
  <si>
    <t>4119.20 · Coordinated Entry 11.20 - 10.21</t>
  </si>
  <si>
    <t>4119.19 · Coordinated Entry 11.19 - 10.20</t>
  </si>
  <si>
    <t>4115.21 · PCADV RRH 2021</t>
  </si>
  <si>
    <t>4115.20 · PCADV RRH 2020</t>
  </si>
  <si>
    <t>4165.20 · PSH Schuylkill 20-21</t>
  </si>
  <si>
    <t>4166.20 · PSH Lycoming 20-21</t>
  </si>
  <si>
    <t>4115.22 · PCADV RRH 2022</t>
  </si>
  <si>
    <t>4166.21 · PSH Lycoming 21-22</t>
  </si>
  <si>
    <t>4165.21 · PSH Schuylkill 21-22</t>
  </si>
  <si>
    <t>4164 · HUD CoC</t>
  </si>
  <si>
    <t>Total 4066 · DOJ</t>
  </si>
  <si>
    <t>4066.2 · Susquehanna University 21-23</t>
  </si>
  <si>
    <t>4066.1 · Susquehanna University -18-20</t>
  </si>
  <si>
    <t>4066 · DOJ</t>
  </si>
  <si>
    <t>4060 · FEMA</t>
  </si>
  <si>
    <t>4012 · Passthrough Income Union</t>
  </si>
  <si>
    <t>4014 · Passthrough Income Snyder</t>
  </si>
  <si>
    <t>Total 4125 · STOP UNION</t>
  </si>
  <si>
    <t>4125 · STOP UNION - Other</t>
  </si>
  <si>
    <t>4125.20 · 2020 STOP Union</t>
  </si>
  <si>
    <t>4125.21 · 2021 STOP Union</t>
  </si>
  <si>
    <t>4125 · STOP UNION</t>
  </si>
  <si>
    <t>Total 4124 · STOP SNYDER</t>
  </si>
  <si>
    <t>4124 · STOP SNYDER - Other</t>
  </si>
  <si>
    <t>4124.21 · 2021 - STOP Snyder</t>
  </si>
  <si>
    <t>4124.20 · 2020 STOP Snyder</t>
  </si>
  <si>
    <t>4124 · STOP SNYDER</t>
  </si>
  <si>
    <t>4105 · PAATH15 Human Trafficking</t>
  </si>
  <si>
    <t>Total 4170 · VOCA</t>
  </si>
  <si>
    <t>28116 · VOCA Expansion/TLC</t>
  </si>
  <si>
    <t>30870 · 19-20 VOCA Comp</t>
  </si>
  <si>
    <t>30782 · 19-20 VOCA Non Comp</t>
  </si>
  <si>
    <t>29281 · Family Justice Center</t>
  </si>
  <si>
    <t>28951 · VOCA - Service Enhancement</t>
  </si>
  <si>
    <t>28952 · VOCA Non Comp 19-21</t>
  </si>
  <si>
    <t>30423 · Sunbury Cares</t>
  </si>
  <si>
    <t>33161 · VOCA 20-23 Non Comp</t>
  </si>
  <si>
    <t>4170 · VOCA</t>
  </si>
  <si>
    <t>4180 · PCAR-RSCCA</t>
  </si>
  <si>
    <t>4010 · Government grants</t>
  </si>
  <si>
    <t>4 · Contributed support</t>
  </si>
  <si>
    <t>4576 · Income Refund</t>
  </si>
  <si>
    <t>4080.25 · FVPSA ARP</t>
  </si>
  <si>
    <t>Income</t>
  </si>
  <si>
    <t>Ordinary Income/Expense</t>
  </si>
  <si>
    <t>% of Budget</t>
  </si>
  <si>
    <t>$ Over Budget</t>
  </si>
  <si>
    <t>Budget</t>
  </si>
  <si>
    <t>Jul '21 - May 22</t>
  </si>
  <si>
    <t>May 22</t>
  </si>
  <si>
    <t>Apr 22</t>
  </si>
  <si>
    <t>Mar 22</t>
  </si>
  <si>
    <t>Feb 22</t>
  </si>
  <si>
    <t>Jan 22</t>
  </si>
  <si>
    <t>Dec 21</t>
  </si>
  <si>
    <t>Nov 21</t>
  </si>
  <si>
    <t>Oct 21</t>
  </si>
  <si>
    <t>Sep 21</t>
  </si>
  <si>
    <t>Aug 21</t>
  </si>
  <si>
    <t>Jul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</si>
</sst>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0" fontId="3" fillId="0" borderId="0" xfId="0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0" fontId="2" fillId="0" borderId="0" xfId="0" applyNumberFormat="1" applyFont="1"/>
    <xf numFmtId="0" fontId="3" fillId="0" borderId="0" xfId="0" applyNumberFormat="1" applyFont="1"/>
    <xf numFmtId="164" fontId="4" fillId="2" borderId="0" xfId="0" applyNumberFormat="1" applyFont="1" applyFill="1"/>
    <xf numFmtId="164" fontId="4" fillId="2" borderId="2" xfId="0" applyNumberFormat="1" applyFont="1" applyFill="1" applyBorder="1"/>
    <xf numFmtId="0" fontId="3" fillId="2" borderId="0" xfId="0" applyNumberFormat="1" applyFont="1" applyFill="1"/>
    <xf numFmtId="0" fontId="3" fillId="3" borderId="0" xfId="0" applyNumberFormat="1" applyFont="1" applyFill="1"/>
    <xf numFmtId="0" fontId="5" fillId="0" borderId="0" xfId="0" applyFont="1"/>
    <xf numFmtId="165" fontId="5" fillId="0" borderId="3" xfId="0" applyNumberFormat="1" applyFont="1" applyBorder="1"/>
    <xf numFmtId="49" fontId="5" fillId="0" borderId="0" xfId="0" applyNumberFormat="1" applyFont="1"/>
    <xf numFmtId="164" fontId="5" fillId="0" borderId="3" xfId="0" applyNumberFormat="1" applyFont="1" applyBorder="1"/>
    <xf numFmtId="165" fontId="6" fillId="0" borderId="4" xfId="0" applyNumberFormat="1" applyFont="1" applyBorder="1"/>
    <xf numFmtId="49" fontId="6" fillId="0" borderId="0" xfId="0" applyNumberFormat="1" applyFont="1"/>
    <xf numFmtId="164" fontId="6" fillId="0" borderId="4" xfId="0" applyNumberFormat="1" applyFont="1" applyBorder="1"/>
    <xf numFmtId="165" fontId="6" fillId="0" borderId="0" xfId="0" applyNumberFormat="1" applyFont="1"/>
    <xf numFmtId="164" fontId="6" fillId="0" borderId="0" xfId="0" applyNumberFormat="1" applyFont="1"/>
    <xf numFmtId="165" fontId="6" fillId="0" borderId="2" xfId="0" applyNumberFormat="1" applyFont="1" applyBorder="1"/>
    <xf numFmtId="164" fontId="6" fillId="0" borderId="2" xfId="0" applyNumberFormat="1" applyFont="1" applyBorder="1"/>
    <xf numFmtId="165" fontId="6" fillId="0" borderId="5" xfId="0" applyNumberFormat="1" applyFont="1" applyBorder="1"/>
    <xf numFmtId="164" fontId="6" fillId="0" borderId="5" xfId="0" applyNumberFormat="1" applyFont="1" applyBorder="1"/>
    <xf numFmtId="0" fontId="0" fillId="0" borderId="0" xfId="0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3" fillId="2" borderId="0" xfId="0" applyFont="1" applyFill="1"/>
    <xf numFmtId="165" fontId="8" fillId="0" borderId="3" xfId="0" applyNumberFormat="1" applyFont="1" applyBorder="1"/>
    <xf numFmtId="49" fontId="8" fillId="0" borderId="0" xfId="0" applyNumberFormat="1" applyFont="1"/>
    <xf numFmtId="164" fontId="8" fillId="0" borderId="3" xfId="0" applyNumberFormat="1" applyFont="1" applyBorder="1"/>
    <xf numFmtId="165" fontId="9" fillId="0" borderId="4" xfId="0" applyNumberFormat="1" applyFont="1" applyBorder="1"/>
    <xf numFmtId="49" fontId="9" fillId="0" borderId="0" xfId="0" applyNumberFormat="1" applyFont="1"/>
    <xf numFmtId="164" fontId="9" fillId="0" borderId="4" xfId="0" applyNumberFormat="1" applyFont="1" applyBorder="1"/>
    <xf numFmtId="165" fontId="9" fillId="0" borderId="0" xfId="0" applyNumberFormat="1" applyFont="1"/>
    <xf numFmtId="164" fontId="9" fillId="0" borderId="0" xfId="0" applyNumberFormat="1" applyFont="1"/>
    <xf numFmtId="165" fontId="9" fillId="0" borderId="2" xfId="0" applyNumberFormat="1" applyFont="1" applyBorder="1"/>
    <xf numFmtId="164" fontId="9" fillId="0" borderId="2" xfId="0" applyNumberFormat="1" applyFont="1" applyBorder="1"/>
    <xf numFmtId="165" fontId="9" fillId="3" borderId="0" xfId="0" applyNumberFormat="1" applyFont="1" applyFill="1"/>
    <xf numFmtId="165" fontId="9" fillId="3" borderId="2" xfId="0" applyNumberFormat="1" applyFont="1" applyFill="1" applyBorder="1"/>
    <xf numFmtId="165" fontId="9" fillId="0" borderId="5" xfId="0" applyNumberFormat="1" applyFont="1" applyBorder="1"/>
    <xf numFmtId="164" fontId="9" fillId="0" borderId="5" xfId="0" applyNumberFormat="1" applyFont="1" applyBorder="1"/>
    <xf numFmtId="164" fontId="9" fillId="2" borderId="0" xfId="0" applyNumberFormat="1" applyFont="1" applyFill="1"/>
    <xf numFmtId="0" fontId="7" fillId="0" borderId="0" xfId="0" applyFont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Continuous"/>
    </xf>
    <xf numFmtId="49" fontId="7" fillId="0" borderId="1" xfId="0" applyNumberFormat="1" applyFont="1" applyBorder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49" fontId="7" fillId="0" borderId="0" xfId="0" applyNumberFormat="1" applyFont="1"/>
  </cellXfs>
  <cellStyles count="2">
    <cellStyle name="Normal" xfId="0" builtinId="0"/>
    <cellStyle name="Normal 2" xfId="1" xr:uid="{BE8D7413-95E7-4FAE-9BAE-2587D07E3B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77D1-00D5-4CFE-BAA9-F122E0FBE972}">
  <sheetPr codeName="Sheet1">
    <pageSetUpPr fitToPage="1"/>
  </sheetPr>
  <dimension ref="A1:N34"/>
  <sheetViews>
    <sheetView workbookViewId="0">
      <selection activeCell="N36" sqref="N36"/>
    </sheetView>
  </sheetViews>
  <sheetFormatPr defaultRowHeight="18.75" x14ac:dyDescent="0.3"/>
  <cols>
    <col min="1" max="2" width="3" style="13" customWidth="1"/>
    <col min="3" max="3" width="21.140625" style="13" customWidth="1"/>
    <col min="4" max="4" width="14.28515625" style="14" bestFit="1" customWidth="1"/>
    <col min="5" max="5" width="2.28515625" style="14" customWidth="1"/>
    <col min="6" max="6" width="9.140625" style="14" bestFit="1" customWidth="1"/>
    <col min="7" max="7" width="2.28515625" style="14" customWidth="1"/>
    <col min="8" max="8" width="14.28515625" style="14" bestFit="1" customWidth="1"/>
    <col min="9" max="9" width="2.28515625" style="14" customWidth="1"/>
    <col min="10" max="10" width="12.7109375" style="14" bestFit="1" customWidth="1"/>
    <col min="11" max="11" width="2.28515625" style="14" customWidth="1"/>
    <col min="12" max="12" width="12.7109375" style="14" bestFit="1" customWidth="1"/>
    <col min="13" max="13" width="2.28515625" style="14" customWidth="1"/>
    <col min="14" max="14" width="14.28515625" style="14" bestFit="1" customWidth="1"/>
    <col min="15" max="16384" width="9.140625" style="8"/>
  </cols>
  <sheetData>
    <row r="1" spans="1:14" s="4" customFormat="1" ht="19.5" thickBot="1" x14ac:dyDescent="0.35">
      <c r="A1" s="1"/>
      <c r="B1" s="1"/>
      <c r="C1" s="1"/>
      <c r="D1" s="2" t="s">
        <v>0</v>
      </c>
      <c r="E1" s="3"/>
      <c r="F1" s="2" t="s">
        <v>1</v>
      </c>
      <c r="G1" s="3"/>
      <c r="H1" s="2" t="s">
        <v>2</v>
      </c>
      <c r="I1" s="3"/>
      <c r="J1" s="2" t="s">
        <v>3</v>
      </c>
      <c r="K1" s="3"/>
      <c r="L1" s="2" t="s">
        <v>4</v>
      </c>
      <c r="M1" s="3"/>
      <c r="N1" s="2" t="s">
        <v>5</v>
      </c>
    </row>
    <row r="2" spans="1:14" ht="19.5" thickTop="1" x14ac:dyDescent="0.3">
      <c r="A2" s="5"/>
      <c r="B2" s="5" t="s">
        <v>6</v>
      </c>
      <c r="C2" s="5"/>
      <c r="D2" s="6">
        <v>645.1</v>
      </c>
      <c r="E2" s="7"/>
      <c r="F2" s="6">
        <v>0</v>
      </c>
      <c r="G2" s="7"/>
      <c r="H2" s="6">
        <v>510.96</v>
      </c>
      <c r="I2" s="7"/>
      <c r="J2" s="6">
        <v>0</v>
      </c>
      <c r="K2" s="7"/>
      <c r="L2" s="6">
        <v>0</v>
      </c>
      <c r="M2" s="7"/>
      <c r="N2" s="6">
        <f t="shared" ref="N2:N9" si="0">ROUND(SUM(D2:L2),5)</f>
        <v>1156.06</v>
      </c>
    </row>
    <row r="3" spans="1:14" x14ac:dyDescent="0.3">
      <c r="A3" s="5"/>
      <c r="B3" s="5" t="s">
        <v>7</v>
      </c>
      <c r="C3" s="5"/>
      <c r="D3" s="6">
        <v>69.81</v>
      </c>
      <c r="E3" s="7"/>
      <c r="F3" s="6">
        <v>0</v>
      </c>
      <c r="G3" s="7"/>
      <c r="H3" s="6">
        <v>9043.75</v>
      </c>
      <c r="I3" s="7"/>
      <c r="J3" s="6">
        <v>12622</v>
      </c>
      <c r="K3" s="7"/>
      <c r="L3" s="6">
        <v>16242.54</v>
      </c>
      <c r="M3" s="7"/>
      <c r="N3" s="6">
        <f t="shared" si="0"/>
        <v>37978.1</v>
      </c>
    </row>
    <row r="4" spans="1:14" x14ac:dyDescent="0.3">
      <c r="A4" s="5"/>
      <c r="B4" s="5" t="s">
        <v>8</v>
      </c>
      <c r="C4" s="5"/>
      <c r="D4" s="6">
        <v>4006.74</v>
      </c>
      <c r="E4" s="7"/>
      <c r="F4" s="6">
        <v>0</v>
      </c>
      <c r="G4" s="7"/>
      <c r="H4" s="6">
        <v>5031.26</v>
      </c>
      <c r="I4" s="7"/>
      <c r="J4" s="6">
        <v>0</v>
      </c>
      <c r="K4" s="7"/>
      <c r="L4" s="6">
        <v>0</v>
      </c>
      <c r="M4" s="7"/>
      <c r="N4" s="6">
        <f t="shared" si="0"/>
        <v>9038</v>
      </c>
    </row>
    <row r="5" spans="1:14" x14ac:dyDescent="0.3">
      <c r="A5" s="5"/>
      <c r="B5" s="5" t="s">
        <v>9</v>
      </c>
      <c r="C5" s="5"/>
      <c r="D5" s="6">
        <v>3945.62</v>
      </c>
      <c r="E5" s="7"/>
      <c r="F5" s="6">
        <v>0</v>
      </c>
      <c r="G5" s="7"/>
      <c r="H5" s="6">
        <v>5385.99</v>
      </c>
      <c r="I5" s="7"/>
      <c r="J5" s="6">
        <v>0</v>
      </c>
      <c r="K5" s="7"/>
      <c r="L5" s="6">
        <v>0</v>
      </c>
      <c r="M5" s="7"/>
      <c r="N5" s="6">
        <f t="shared" si="0"/>
        <v>9331.61</v>
      </c>
    </row>
    <row r="6" spans="1:14" x14ac:dyDescent="0.3">
      <c r="A6" s="5"/>
      <c r="B6" s="5" t="s">
        <v>10</v>
      </c>
      <c r="C6" s="5"/>
      <c r="D6" s="6">
        <v>7249.41</v>
      </c>
      <c r="E6" s="7"/>
      <c r="F6" s="6">
        <v>0</v>
      </c>
      <c r="G6" s="7"/>
      <c r="H6" s="6">
        <v>6888.88</v>
      </c>
      <c r="I6" s="7"/>
      <c r="J6" s="6">
        <v>0</v>
      </c>
      <c r="K6" s="7"/>
      <c r="L6" s="6">
        <v>0</v>
      </c>
      <c r="M6" s="7"/>
      <c r="N6" s="6">
        <f t="shared" si="0"/>
        <v>14138.29</v>
      </c>
    </row>
    <row r="7" spans="1:14" x14ac:dyDescent="0.3">
      <c r="A7" s="5"/>
      <c r="B7" s="5" t="s">
        <v>11</v>
      </c>
      <c r="C7" s="5"/>
      <c r="D7" s="6">
        <v>0</v>
      </c>
      <c r="E7" s="7"/>
      <c r="F7" s="6">
        <v>0</v>
      </c>
      <c r="G7" s="7"/>
      <c r="H7" s="6">
        <v>0</v>
      </c>
      <c r="I7" s="7"/>
      <c r="J7" s="6">
        <v>0</v>
      </c>
      <c r="K7" s="7"/>
      <c r="L7" s="6">
        <v>0</v>
      </c>
      <c r="M7" s="7"/>
      <c r="N7" s="6">
        <f t="shared" si="0"/>
        <v>0</v>
      </c>
    </row>
    <row r="8" spans="1:14" x14ac:dyDescent="0.3">
      <c r="A8" s="5"/>
      <c r="B8" s="5" t="s">
        <v>12</v>
      </c>
      <c r="C8" s="5"/>
      <c r="D8" s="6">
        <v>5377.6</v>
      </c>
      <c r="E8" s="7"/>
      <c r="F8" s="6">
        <v>0</v>
      </c>
      <c r="G8" s="7"/>
      <c r="H8" s="6">
        <v>5798.1</v>
      </c>
      <c r="I8" s="7"/>
      <c r="J8" s="6">
        <v>0</v>
      </c>
      <c r="K8" s="7"/>
      <c r="L8" s="6">
        <v>0</v>
      </c>
      <c r="M8" s="7"/>
      <c r="N8" s="6">
        <f t="shared" si="0"/>
        <v>11175.7</v>
      </c>
    </row>
    <row r="9" spans="1:14" x14ac:dyDescent="0.3">
      <c r="A9" s="5"/>
      <c r="B9" s="5" t="s">
        <v>13</v>
      </c>
      <c r="C9" s="5"/>
      <c r="D9" s="6">
        <v>642.94000000000005</v>
      </c>
      <c r="E9" s="7"/>
      <c r="F9" s="6">
        <v>0</v>
      </c>
      <c r="G9" s="7"/>
      <c r="H9" s="6">
        <v>6331.9</v>
      </c>
      <c r="I9" s="7"/>
      <c r="J9" s="6">
        <v>0</v>
      </c>
      <c r="K9" s="7"/>
      <c r="L9" s="6">
        <v>0</v>
      </c>
      <c r="M9" s="7"/>
      <c r="N9" s="6">
        <f t="shared" si="0"/>
        <v>6974.84</v>
      </c>
    </row>
    <row r="10" spans="1:14" x14ac:dyDescent="0.3">
      <c r="A10" s="5"/>
      <c r="B10" s="5" t="s">
        <v>14</v>
      </c>
      <c r="C10" s="5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</row>
    <row r="11" spans="1:14" x14ac:dyDescent="0.3">
      <c r="A11" s="5"/>
      <c r="B11" s="5"/>
      <c r="C11" s="5" t="s">
        <v>15</v>
      </c>
      <c r="D11" s="6">
        <v>2853.53</v>
      </c>
      <c r="E11" s="7"/>
      <c r="F11" s="6">
        <v>0</v>
      </c>
      <c r="G11" s="7"/>
      <c r="H11" s="6">
        <v>1645.71</v>
      </c>
      <c r="I11" s="7"/>
      <c r="J11" s="6">
        <v>0</v>
      </c>
      <c r="K11" s="7"/>
      <c r="L11" s="6">
        <v>0</v>
      </c>
      <c r="M11" s="7"/>
      <c r="N11" s="6">
        <f>ROUND(SUM(D11:L11),5)</f>
        <v>4499.24</v>
      </c>
    </row>
    <row r="12" spans="1:14" ht="19.5" thickBot="1" x14ac:dyDescent="0.35">
      <c r="A12" s="5"/>
      <c r="B12" s="5"/>
      <c r="C12" s="5" t="s">
        <v>32</v>
      </c>
      <c r="D12" s="9">
        <v>56626.94</v>
      </c>
      <c r="E12" s="7"/>
      <c r="F12" s="9">
        <v>0</v>
      </c>
      <c r="G12" s="7"/>
      <c r="H12" s="9">
        <v>35358.99</v>
      </c>
      <c r="I12" s="7"/>
      <c r="J12" s="9">
        <v>0</v>
      </c>
      <c r="K12" s="7"/>
      <c r="L12" s="9">
        <v>0</v>
      </c>
      <c r="M12" s="7"/>
      <c r="N12" s="9">
        <f>ROUND(SUM(D12:L12),5)</f>
        <v>91985.93</v>
      </c>
    </row>
    <row r="13" spans="1:14" x14ac:dyDescent="0.3">
      <c r="A13" s="5"/>
      <c r="B13" s="5" t="s">
        <v>16</v>
      </c>
      <c r="C13" s="5"/>
      <c r="D13" s="6">
        <f>ROUND(SUM(D10:D12),5)</f>
        <v>59480.47</v>
      </c>
      <c r="E13" s="7"/>
      <c r="F13" s="6">
        <f>ROUND(SUM(F10:F12),5)</f>
        <v>0</v>
      </c>
      <c r="G13" s="7"/>
      <c r="H13" s="6">
        <f>ROUND(SUM(H10:H12),5)</f>
        <v>37004.699999999997</v>
      </c>
      <c r="I13" s="7"/>
      <c r="J13" s="6">
        <f>ROUND(SUM(J10:J12),5)</f>
        <v>0</v>
      </c>
      <c r="K13" s="7"/>
      <c r="L13" s="6">
        <f>ROUND(SUM(L10:L12),5)</f>
        <v>0</v>
      </c>
      <c r="M13" s="7"/>
      <c r="N13" s="6">
        <f>ROUND(SUM(D13:L13),5)</f>
        <v>96485.17</v>
      </c>
    </row>
    <row r="14" spans="1:14" x14ac:dyDescent="0.3">
      <c r="A14" s="5"/>
      <c r="B14" s="5" t="s">
        <v>17</v>
      </c>
      <c r="C14" s="5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</row>
    <row r="15" spans="1:14" x14ac:dyDescent="0.3">
      <c r="A15" s="5"/>
      <c r="B15" s="5"/>
      <c r="C15" s="5" t="s">
        <v>18</v>
      </c>
      <c r="D15" s="6">
        <v>11825.78</v>
      </c>
      <c r="E15" s="7"/>
      <c r="F15" s="6">
        <v>0</v>
      </c>
      <c r="G15" s="7"/>
      <c r="H15" s="6">
        <v>0</v>
      </c>
      <c r="I15" s="7"/>
      <c r="J15" s="6">
        <v>1934.71</v>
      </c>
      <c r="K15" s="7"/>
      <c r="L15" s="6">
        <v>0</v>
      </c>
      <c r="M15" s="7"/>
      <c r="N15" s="6">
        <f>ROUND(SUM(D15:L15),5)</f>
        <v>13760.49</v>
      </c>
    </row>
    <row r="16" spans="1:14" ht="19.5" thickBot="1" x14ac:dyDescent="0.35">
      <c r="A16" s="5"/>
      <c r="B16" s="5"/>
      <c r="C16" s="5" t="s">
        <v>19</v>
      </c>
      <c r="D16" s="9">
        <v>1368.12</v>
      </c>
      <c r="E16" s="7"/>
      <c r="F16" s="9">
        <v>0</v>
      </c>
      <c r="G16" s="7"/>
      <c r="H16" s="9">
        <v>141.71</v>
      </c>
      <c r="I16" s="7"/>
      <c r="J16" s="9">
        <v>0</v>
      </c>
      <c r="K16" s="7"/>
      <c r="L16" s="9">
        <v>0</v>
      </c>
      <c r="M16" s="7"/>
      <c r="N16" s="9">
        <f>ROUND(SUM(D16:L16),5)</f>
        <v>1509.83</v>
      </c>
    </row>
    <row r="17" spans="1:14" x14ac:dyDescent="0.3">
      <c r="A17" s="5"/>
      <c r="B17" s="5" t="s">
        <v>20</v>
      </c>
      <c r="C17" s="5"/>
      <c r="D17" s="6">
        <f>ROUND(SUM(D14:D16),5)</f>
        <v>13193.9</v>
      </c>
      <c r="E17" s="7"/>
      <c r="F17" s="6">
        <f>ROUND(SUM(F14:F16),5)</f>
        <v>0</v>
      </c>
      <c r="G17" s="7"/>
      <c r="H17" s="6">
        <f>ROUND(SUM(H14:H16),5)</f>
        <v>141.71</v>
      </c>
      <c r="I17" s="7"/>
      <c r="J17" s="6">
        <f>ROUND(SUM(J14:J16),5)</f>
        <v>1934.71</v>
      </c>
      <c r="K17" s="7"/>
      <c r="L17" s="6">
        <f>ROUND(SUM(L14:L16),5)</f>
        <v>0</v>
      </c>
      <c r="M17" s="7"/>
      <c r="N17" s="6">
        <f>ROUND(SUM(D17:L17),5)</f>
        <v>15270.32</v>
      </c>
    </row>
    <row r="18" spans="1:14" x14ac:dyDescent="0.3">
      <c r="A18" s="5"/>
      <c r="B18" s="5" t="s">
        <v>21</v>
      </c>
      <c r="C18" s="5"/>
      <c r="D18" s="6">
        <v>246.75</v>
      </c>
      <c r="E18" s="7"/>
      <c r="F18" s="6">
        <v>0</v>
      </c>
      <c r="G18" s="7"/>
      <c r="H18" s="6">
        <v>889.52</v>
      </c>
      <c r="I18" s="7"/>
      <c r="J18" s="6">
        <v>0</v>
      </c>
      <c r="K18" s="7"/>
      <c r="L18" s="6">
        <v>0</v>
      </c>
      <c r="M18" s="7"/>
      <c r="N18" s="6">
        <f>ROUND(SUM(D18:L18),5)</f>
        <v>1136.27</v>
      </c>
    </row>
    <row r="19" spans="1:14" x14ac:dyDescent="0.3">
      <c r="A19" s="5"/>
      <c r="B19" s="5" t="s">
        <v>22</v>
      </c>
      <c r="C19" s="5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</row>
    <row r="20" spans="1:14" ht="19.5" thickBot="1" x14ac:dyDescent="0.35">
      <c r="A20" s="5"/>
      <c r="B20" s="5"/>
      <c r="C20" s="5" t="s">
        <v>23</v>
      </c>
      <c r="D20" s="9">
        <v>14.67</v>
      </c>
      <c r="E20" s="7"/>
      <c r="F20" s="9">
        <v>0</v>
      </c>
      <c r="G20" s="7"/>
      <c r="H20" s="16">
        <v>522.75</v>
      </c>
      <c r="I20" s="7"/>
      <c r="J20" s="9">
        <v>0</v>
      </c>
      <c r="K20" s="7"/>
      <c r="L20" s="9">
        <v>0</v>
      </c>
      <c r="M20" s="7"/>
      <c r="N20" s="9">
        <f>ROUND(SUM(D20:L20),5)</f>
        <v>537.41999999999996</v>
      </c>
    </row>
    <row r="21" spans="1:14" x14ac:dyDescent="0.3">
      <c r="A21" s="5"/>
      <c r="B21" s="5" t="s">
        <v>24</v>
      </c>
      <c r="C21" s="5"/>
      <c r="D21" s="6">
        <f>ROUND(SUM(D19:D20),5)</f>
        <v>14.67</v>
      </c>
      <c r="E21" s="7"/>
      <c r="F21" s="6">
        <f>ROUND(SUM(F19:F20),5)</f>
        <v>0</v>
      </c>
      <c r="G21" s="7"/>
      <c r="H21" s="6">
        <f>ROUND(SUM(H19:H20),5)</f>
        <v>522.75</v>
      </c>
      <c r="I21" s="7"/>
      <c r="J21" s="6">
        <f>ROUND(SUM(J19:J20),5)</f>
        <v>0</v>
      </c>
      <c r="K21" s="7"/>
      <c r="L21" s="6">
        <f>ROUND(SUM(L19:L20),5)</f>
        <v>0</v>
      </c>
      <c r="M21" s="7"/>
      <c r="N21" s="6">
        <f>ROUND(SUM(D21:L21),5)</f>
        <v>537.41999999999996</v>
      </c>
    </row>
    <row r="22" spans="1:14" x14ac:dyDescent="0.3">
      <c r="A22" s="5"/>
      <c r="B22" s="5" t="s">
        <v>25</v>
      </c>
      <c r="C22" s="5"/>
      <c r="D22" s="6">
        <v>5822.94</v>
      </c>
      <c r="E22" s="7"/>
      <c r="F22" s="6">
        <v>0</v>
      </c>
      <c r="G22" s="7"/>
      <c r="H22" s="6">
        <v>5585.94</v>
      </c>
      <c r="I22" s="7"/>
      <c r="J22" s="6">
        <v>0</v>
      </c>
      <c r="K22" s="7"/>
      <c r="L22" s="6">
        <v>0</v>
      </c>
      <c r="M22" s="7"/>
      <c r="N22" s="6">
        <f>ROUND(SUM(D22:L22),5)</f>
        <v>11408.88</v>
      </c>
    </row>
    <row r="23" spans="1:14" x14ac:dyDescent="0.3">
      <c r="A23" s="5"/>
      <c r="B23" s="5" t="s">
        <v>26</v>
      </c>
      <c r="C23" s="5"/>
      <c r="D23" s="6">
        <v>7145.73</v>
      </c>
      <c r="E23" s="7"/>
      <c r="F23" s="6">
        <v>0</v>
      </c>
      <c r="G23" s="7"/>
      <c r="H23" s="6">
        <v>4031.6</v>
      </c>
      <c r="I23" s="7"/>
      <c r="J23" s="6">
        <v>0</v>
      </c>
      <c r="K23" s="7"/>
      <c r="L23" s="6">
        <v>0</v>
      </c>
      <c r="M23" s="7"/>
      <c r="N23" s="6">
        <f>ROUND(SUM(D23:L23),5)</f>
        <v>11177.33</v>
      </c>
    </row>
    <row r="24" spans="1:14" x14ac:dyDescent="0.3">
      <c r="A24" s="5"/>
      <c r="B24" s="5" t="s">
        <v>27</v>
      </c>
      <c r="C24" s="5"/>
      <c r="D24" s="15">
        <v>1729.21</v>
      </c>
      <c r="E24" s="7"/>
      <c r="F24" s="6">
        <v>0</v>
      </c>
      <c r="G24" s="7"/>
      <c r="H24" s="6">
        <v>0</v>
      </c>
      <c r="I24" s="7"/>
      <c r="J24" s="6">
        <v>0</v>
      </c>
      <c r="K24" s="7"/>
      <c r="L24" s="6">
        <v>0</v>
      </c>
      <c r="M24" s="7"/>
      <c r="N24" s="6">
        <f>ROUND(SUM(D24:L24),5)</f>
        <v>1729.21</v>
      </c>
    </row>
    <row r="25" spans="1:14" x14ac:dyDescent="0.3">
      <c r="A25" s="5"/>
      <c r="B25" s="5" t="s">
        <v>28</v>
      </c>
      <c r="C25" s="5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</row>
    <row r="26" spans="1:14" ht="19.5" thickBot="1" x14ac:dyDescent="0.35">
      <c r="A26" s="5"/>
      <c r="B26" s="5"/>
      <c r="C26" s="5" t="s">
        <v>29</v>
      </c>
      <c r="D26" s="9">
        <v>40764.629999999997</v>
      </c>
      <c r="E26" s="7"/>
      <c r="F26" s="9">
        <v>0</v>
      </c>
      <c r="G26" s="7"/>
      <c r="H26" s="9">
        <v>45212.13</v>
      </c>
      <c r="I26" s="7"/>
      <c r="J26" s="9">
        <v>0</v>
      </c>
      <c r="K26" s="7"/>
      <c r="L26" s="9">
        <v>0</v>
      </c>
      <c r="M26" s="7"/>
      <c r="N26" s="9">
        <f>ROUND(SUM(D26:L26),5)</f>
        <v>85976.76</v>
      </c>
    </row>
    <row r="27" spans="1:14" x14ac:dyDescent="0.3">
      <c r="A27" s="5"/>
      <c r="B27" s="5" t="s">
        <v>30</v>
      </c>
      <c r="C27" s="5"/>
      <c r="D27" s="6">
        <f>ROUND(SUM(D25:D26),5)</f>
        <v>40764.629999999997</v>
      </c>
      <c r="E27" s="7"/>
      <c r="F27" s="6">
        <f>ROUND(SUM(F25:F26),5)</f>
        <v>0</v>
      </c>
      <c r="G27" s="7"/>
      <c r="H27" s="6">
        <f>ROUND(SUM(H25:H26),5)</f>
        <v>45212.13</v>
      </c>
      <c r="I27" s="7"/>
      <c r="J27" s="6">
        <f>ROUND(SUM(J25:J26),5)</f>
        <v>0</v>
      </c>
      <c r="K27" s="7"/>
      <c r="L27" s="6">
        <f>ROUND(SUM(L25:L26),5)</f>
        <v>0</v>
      </c>
      <c r="M27" s="7"/>
      <c r="N27" s="6">
        <f>ROUND(SUM(D27:L27),5)</f>
        <v>85976.76</v>
      </c>
    </row>
    <row r="28" spans="1:14" ht="19.5" thickBot="1" x14ac:dyDescent="0.35">
      <c r="A28" s="5"/>
      <c r="B28" s="5" t="s">
        <v>31</v>
      </c>
      <c r="C28" s="5"/>
      <c r="D28" s="10">
        <v>363.2</v>
      </c>
      <c r="E28" s="7"/>
      <c r="F28" s="10">
        <v>0</v>
      </c>
      <c r="G28" s="7"/>
      <c r="H28" s="10">
        <v>866.8</v>
      </c>
      <c r="I28" s="7"/>
      <c r="J28" s="10">
        <v>2090</v>
      </c>
      <c r="K28" s="7"/>
      <c r="L28" s="10">
        <v>4916.8</v>
      </c>
      <c r="M28" s="7"/>
      <c r="N28" s="10">
        <f>ROUND(SUM(D28:L28),5)</f>
        <v>8236.7999999999993</v>
      </c>
    </row>
    <row r="29" spans="1:14" s="12" customFormat="1" ht="19.5" thickBot="1" x14ac:dyDescent="0.35">
      <c r="A29" s="5" t="s">
        <v>5</v>
      </c>
      <c r="B29" s="5"/>
      <c r="C29" s="5"/>
      <c r="D29" s="11">
        <f>ROUND(SUM(D2:D9)+D13+SUM(D17:D18)+SUM(D21:D24)+SUM(D27:D28),5)</f>
        <v>150698.72</v>
      </c>
      <c r="E29" s="5"/>
      <c r="F29" s="11">
        <f>ROUND(SUM(F2:F9)+F13+SUM(F17:F18)+SUM(F21:F24)+SUM(F27:F28),5)</f>
        <v>0</v>
      </c>
      <c r="G29" s="5"/>
      <c r="H29" s="11">
        <f>ROUND(SUM(H2:H9)+H13+SUM(H17:H18)+SUM(H21:H24)+SUM(H27:H28),5)</f>
        <v>133245.99</v>
      </c>
      <c r="I29" s="5"/>
      <c r="J29" s="11">
        <f>ROUND(SUM(J2:J9)+J13+SUM(J17:J18)+SUM(J21:J24)+SUM(J27:J28),5)</f>
        <v>16646.71</v>
      </c>
      <c r="K29" s="5"/>
      <c r="L29" s="11">
        <f>ROUND(SUM(L2:L9)+L13+SUM(L17:L18)+SUM(L21:L24)+SUM(L27:L28),5)</f>
        <v>21159.34</v>
      </c>
      <c r="M29" s="5"/>
      <c r="N29" s="11">
        <f>ROUND(SUM(D29:L29),5)</f>
        <v>321750.76</v>
      </c>
    </row>
    <row r="30" spans="1:14" ht="19.5" thickTop="1" x14ac:dyDescent="0.3"/>
    <row r="32" spans="1:14" x14ac:dyDescent="0.3">
      <c r="F32" s="17" t="s">
        <v>33</v>
      </c>
      <c r="G32" s="17"/>
      <c r="H32" s="17"/>
      <c r="I32" s="17"/>
      <c r="J32" s="17"/>
      <c r="K32" s="17"/>
      <c r="L32" s="17"/>
    </row>
    <row r="34" spans="6:12" x14ac:dyDescent="0.3">
      <c r="F34" s="18" t="s">
        <v>34</v>
      </c>
      <c r="G34" s="18"/>
      <c r="H34" s="18"/>
      <c r="I34" s="18"/>
      <c r="J34" s="18"/>
      <c r="K34" s="18"/>
      <c r="L34" s="18"/>
    </row>
  </sheetData>
  <pageMargins left="0.7" right="0.7" top="0.75" bottom="0.75" header="0.1" footer="0.3"/>
  <pageSetup scale="63" fitToHeight="0" orientation="portrait" r:id="rId1"/>
  <headerFooter>
    <oddHeader>&amp;L&amp;"Arial,Bold"&amp;8 8:58 AM
&amp;"Arial,Bold"&amp;8 06/20/22
&amp;"Arial,Bold"&amp;8 &amp;C&amp;"Arial,Bold"&amp;12 Transitions of PA
&amp;"Arial,Bold"&amp;14 A/R Aging Summary
&amp;"Arial,Bold"&amp;10 As of May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52B85-EC47-4818-A9AA-DFF8B9780BAE}">
  <sheetPr codeName="Sheet2"/>
  <dimension ref="A1:M103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I6" sqref="I6"/>
    </sheetView>
  </sheetViews>
  <sheetFormatPr defaultRowHeight="15" x14ac:dyDescent="0.25"/>
  <cols>
    <col min="1" max="5" width="3" style="19" customWidth="1"/>
    <col min="6" max="6" width="30.85546875" style="19" customWidth="1"/>
    <col min="7" max="7" width="11.7109375" bestFit="1" customWidth="1"/>
    <col min="8" max="8" width="2.28515625" customWidth="1"/>
    <col min="9" max="9" width="11.7109375" bestFit="1" customWidth="1"/>
    <col min="10" max="10" width="2.28515625" customWidth="1"/>
    <col min="11" max="11" width="10.85546875" bestFit="1" customWidth="1"/>
    <col min="12" max="12" width="2.28515625" customWidth="1"/>
    <col min="13" max="13" width="11.42578125" bestFit="1" customWidth="1"/>
  </cols>
  <sheetData>
    <row r="1" spans="1:13" ht="15.75" thickBot="1" x14ac:dyDescent="0.3">
      <c r="A1" s="21"/>
      <c r="B1" s="21"/>
      <c r="C1" s="21"/>
      <c r="D1" s="21"/>
      <c r="E1" s="21"/>
      <c r="F1" s="21"/>
      <c r="G1" s="36"/>
      <c r="H1" s="37"/>
      <c r="I1" s="36"/>
      <c r="J1" s="37"/>
      <c r="K1" s="36"/>
      <c r="L1" s="37"/>
      <c r="M1" s="36"/>
    </row>
    <row r="2" spans="1:13" s="32" customFormat="1" ht="16.5" thickTop="1" thickBot="1" x14ac:dyDescent="0.3">
      <c r="A2" s="35"/>
      <c r="B2" s="35"/>
      <c r="C2" s="35"/>
      <c r="D2" s="35"/>
      <c r="E2" s="35"/>
      <c r="F2" s="35"/>
      <c r="G2" s="33" t="s">
        <v>138</v>
      </c>
      <c r="H2" s="34"/>
      <c r="I2" s="33" t="s">
        <v>137</v>
      </c>
      <c r="J2" s="34"/>
      <c r="K2" s="33" t="s">
        <v>136</v>
      </c>
      <c r="L2" s="34"/>
      <c r="M2" s="33" t="s">
        <v>135</v>
      </c>
    </row>
    <row r="3" spans="1:13" ht="15.75" thickTop="1" x14ac:dyDescent="0.25">
      <c r="A3" s="21" t="s">
        <v>134</v>
      </c>
      <c r="B3" s="21"/>
      <c r="C3" s="21"/>
      <c r="D3" s="21"/>
      <c r="E3" s="21"/>
      <c r="F3" s="21"/>
      <c r="G3" s="27"/>
      <c r="H3" s="24"/>
      <c r="I3" s="27"/>
      <c r="J3" s="24"/>
      <c r="K3" s="27"/>
      <c r="L3" s="24"/>
      <c r="M3" s="26"/>
    </row>
    <row r="4" spans="1:13" x14ac:dyDescent="0.25">
      <c r="A4" s="21"/>
      <c r="B4" s="21" t="s">
        <v>133</v>
      </c>
      <c r="C4" s="21"/>
      <c r="D4" s="21"/>
      <c r="E4" s="21"/>
      <c r="F4" s="21"/>
      <c r="G4" s="27"/>
      <c r="H4" s="24"/>
      <c r="I4" s="27"/>
      <c r="J4" s="24"/>
      <c r="K4" s="27"/>
      <c r="L4" s="24"/>
      <c r="M4" s="26"/>
    </row>
    <row r="5" spans="1:13" x14ac:dyDescent="0.25">
      <c r="A5" s="21"/>
      <c r="B5" s="21"/>
      <c r="C5" s="21" t="s">
        <v>132</v>
      </c>
      <c r="D5" s="21"/>
      <c r="E5" s="21"/>
      <c r="F5" s="21"/>
      <c r="G5" s="27"/>
      <c r="H5" s="24"/>
      <c r="I5" s="27"/>
      <c r="J5" s="24"/>
      <c r="K5" s="27"/>
      <c r="L5" s="24"/>
      <c r="M5" s="26"/>
    </row>
    <row r="6" spans="1:13" x14ac:dyDescent="0.25">
      <c r="A6" s="21"/>
      <c r="B6" s="21"/>
      <c r="C6" s="21"/>
      <c r="D6" s="21" t="s">
        <v>131</v>
      </c>
      <c r="E6" s="21"/>
      <c r="F6" s="21"/>
      <c r="G6" s="27">
        <v>224851.24</v>
      </c>
      <c r="H6" s="24"/>
      <c r="I6" s="27">
        <v>210411.46</v>
      </c>
      <c r="J6" s="24"/>
      <c r="K6" s="27">
        <f t="shared" ref="K6:K13" si="0">ROUND((G6-I6),5)</f>
        <v>14439.78</v>
      </c>
      <c r="L6" s="24"/>
      <c r="M6" s="26">
        <f t="shared" ref="M6:M13" si="1">ROUND(IF(G6=0, IF(I6=0, 0, SIGN(-I6)), IF(I6=0, SIGN(G6), (G6-I6)/ABS(I6))),5)</f>
        <v>6.8629999999999997E-2</v>
      </c>
    </row>
    <row r="7" spans="1:13" x14ac:dyDescent="0.25">
      <c r="A7" s="21"/>
      <c r="B7" s="21"/>
      <c r="C7" s="21"/>
      <c r="D7" s="21" t="s">
        <v>130</v>
      </c>
      <c r="E7" s="21"/>
      <c r="F7" s="21"/>
      <c r="G7" s="27">
        <v>50539.93</v>
      </c>
      <c r="H7" s="24"/>
      <c r="I7" s="27">
        <v>50534.239999999998</v>
      </c>
      <c r="J7" s="24"/>
      <c r="K7" s="27">
        <f t="shared" si="0"/>
        <v>5.69</v>
      </c>
      <c r="L7" s="24"/>
      <c r="M7" s="26">
        <f t="shared" si="1"/>
        <v>1.1E-4</v>
      </c>
    </row>
    <row r="8" spans="1:13" x14ac:dyDescent="0.25">
      <c r="A8" s="21"/>
      <c r="B8" s="21"/>
      <c r="C8" s="21"/>
      <c r="D8" s="21" t="s">
        <v>129</v>
      </c>
      <c r="E8" s="21"/>
      <c r="F8" s="21"/>
      <c r="G8" s="27">
        <v>450042.9</v>
      </c>
      <c r="H8" s="24"/>
      <c r="I8" s="27">
        <v>215080.16</v>
      </c>
      <c r="J8" s="24"/>
      <c r="K8" s="27">
        <f t="shared" si="0"/>
        <v>234962.74</v>
      </c>
      <c r="L8" s="24"/>
      <c r="M8" s="26">
        <f t="shared" si="1"/>
        <v>1.0924400000000001</v>
      </c>
    </row>
    <row r="9" spans="1:13" x14ac:dyDescent="0.25">
      <c r="A9" s="21"/>
      <c r="B9" s="21"/>
      <c r="C9" s="21"/>
      <c r="D9" s="21" t="s">
        <v>128</v>
      </c>
      <c r="E9" s="21"/>
      <c r="F9" s="21"/>
      <c r="G9" s="27">
        <v>96813.08</v>
      </c>
      <c r="H9" s="24"/>
      <c r="I9" s="27">
        <v>96804.22</v>
      </c>
      <c r="J9" s="24"/>
      <c r="K9" s="27">
        <f t="shared" si="0"/>
        <v>8.86</v>
      </c>
      <c r="L9" s="24"/>
      <c r="M9" s="26">
        <f t="shared" si="1"/>
        <v>9.0000000000000006E-5</v>
      </c>
    </row>
    <row r="10" spans="1:13" x14ac:dyDescent="0.25">
      <c r="A10" s="21"/>
      <c r="B10" s="21"/>
      <c r="C10" s="21"/>
      <c r="D10" s="21" t="s">
        <v>127</v>
      </c>
      <c r="E10" s="21"/>
      <c r="F10" s="21"/>
      <c r="G10" s="27">
        <v>21987.11</v>
      </c>
      <c r="H10" s="24"/>
      <c r="I10" s="27">
        <v>22011.11</v>
      </c>
      <c r="J10" s="24"/>
      <c r="K10" s="27">
        <f t="shared" si="0"/>
        <v>-24</v>
      </c>
      <c r="L10" s="24"/>
      <c r="M10" s="26">
        <f t="shared" si="1"/>
        <v>-1.09E-3</v>
      </c>
    </row>
    <row r="11" spans="1:13" x14ac:dyDescent="0.25">
      <c r="A11" s="21"/>
      <c r="B11" s="21"/>
      <c r="C11" s="21"/>
      <c r="D11" s="21" t="s">
        <v>126</v>
      </c>
      <c r="E11" s="21"/>
      <c r="F11" s="21"/>
      <c r="G11" s="27">
        <v>0</v>
      </c>
      <c r="H11" s="24"/>
      <c r="I11" s="27">
        <v>-5</v>
      </c>
      <c r="J11" s="24"/>
      <c r="K11" s="27">
        <f t="shared" si="0"/>
        <v>5</v>
      </c>
      <c r="L11" s="24"/>
      <c r="M11" s="26">
        <f t="shared" si="1"/>
        <v>1</v>
      </c>
    </row>
    <row r="12" spans="1:13" ht="15.75" thickBot="1" x14ac:dyDescent="0.3">
      <c r="A12" s="21"/>
      <c r="B12" s="21"/>
      <c r="C12" s="21"/>
      <c r="D12" s="21" t="s">
        <v>125</v>
      </c>
      <c r="E12" s="21"/>
      <c r="F12" s="21"/>
      <c r="G12" s="29">
        <v>898.17</v>
      </c>
      <c r="H12" s="24"/>
      <c r="I12" s="29">
        <v>898.17</v>
      </c>
      <c r="J12" s="24"/>
      <c r="K12" s="29">
        <f t="shared" si="0"/>
        <v>0</v>
      </c>
      <c r="L12" s="24"/>
      <c r="M12" s="28">
        <f t="shared" si="1"/>
        <v>0</v>
      </c>
    </row>
    <row r="13" spans="1:13" x14ac:dyDescent="0.25">
      <c r="A13" s="21"/>
      <c r="B13" s="21"/>
      <c r="C13" s="21" t="s">
        <v>124</v>
      </c>
      <c r="D13" s="21"/>
      <c r="E13" s="21"/>
      <c r="F13" s="21"/>
      <c r="G13" s="27">
        <f>ROUND(SUM(G5:G12),5)</f>
        <v>845132.43</v>
      </c>
      <c r="H13" s="24"/>
      <c r="I13" s="27">
        <f>ROUND(SUM(I5:I12),5)</f>
        <v>595734.36</v>
      </c>
      <c r="J13" s="24"/>
      <c r="K13" s="27">
        <f t="shared" si="0"/>
        <v>249398.07</v>
      </c>
      <c r="L13" s="24"/>
      <c r="M13" s="26">
        <f t="shared" si="1"/>
        <v>0.41864000000000001</v>
      </c>
    </row>
    <row r="14" spans="1:13" x14ac:dyDescent="0.25">
      <c r="A14" s="21"/>
      <c r="B14" s="21"/>
      <c r="C14" s="21" t="s">
        <v>123</v>
      </c>
      <c r="D14" s="21"/>
      <c r="E14" s="21"/>
      <c r="F14" s="21"/>
      <c r="G14" s="27"/>
      <c r="H14" s="24"/>
      <c r="I14" s="27"/>
      <c r="J14" s="24"/>
      <c r="K14" s="27"/>
      <c r="L14" s="24"/>
      <c r="M14" s="26"/>
    </row>
    <row r="15" spans="1:13" ht="15.75" thickBot="1" x14ac:dyDescent="0.3">
      <c r="A15" s="21"/>
      <c r="B15" s="21"/>
      <c r="C15" s="21"/>
      <c r="D15" s="21" t="s">
        <v>122</v>
      </c>
      <c r="E15" s="21"/>
      <c r="F15" s="21"/>
      <c r="G15" s="29">
        <v>328310.76</v>
      </c>
      <c r="H15" s="24"/>
      <c r="I15" s="29">
        <v>490617.64</v>
      </c>
      <c r="J15" s="24"/>
      <c r="K15" s="29">
        <f>ROUND((G15-I15),5)</f>
        <v>-162306.88</v>
      </c>
      <c r="L15" s="24"/>
      <c r="M15" s="28">
        <f>ROUND(IF(G15=0, IF(I15=0, 0, SIGN(-I15)), IF(I15=0, SIGN(G15), (G15-I15)/ABS(I15))),5)</f>
        <v>-0.33082</v>
      </c>
    </row>
    <row r="16" spans="1:13" x14ac:dyDescent="0.25">
      <c r="A16" s="21"/>
      <c r="B16" s="21"/>
      <c r="C16" s="21" t="s">
        <v>121</v>
      </c>
      <c r="D16" s="21"/>
      <c r="E16" s="21"/>
      <c r="F16" s="21"/>
      <c r="G16" s="27">
        <f>ROUND(SUM(G14:G15),5)</f>
        <v>328310.76</v>
      </c>
      <c r="H16" s="24"/>
      <c r="I16" s="27">
        <f>ROUND(SUM(I14:I15),5)</f>
        <v>490617.64</v>
      </c>
      <c r="J16" s="24"/>
      <c r="K16" s="27">
        <f>ROUND((G16-I16),5)</f>
        <v>-162306.88</v>
      </c>
      <c r="L16" s="24"/>
      <c r="M16" s="26">
        <f>ROUND(IF(G16=0, IF(I16=0, 0, SIGN(-I16)), IF(I16=0, SIGN(G16), (G16-I16)/ABS(I16))),5)</f>
        <v>-0.33082</v>
      </c>
    </row>
    <row r="17" spans="1:13" x14ac:dyDescent="0.25">
      <c r="A17" s="21"/>
      <c r="B17" s="21"/>
      <c r="C17" s="21" t="s">
        <v>120</v>
      </c>
      <c r="D17" s="21"/>
      <c r="E17" s="21"/>
      <c r="F17" s="21"/>
      <c r="G17" s="27"/>
      <c r="H17" s="24"/>
      <c r="I17" s="27"/>
      <c r="J17" s="24"/>
      <c r="K17" s="27"/>
      <c r="L17" s="24"/>
      <c r="M17" s="26"/>
    </row>
    <row r="18" spans="1:13" x14ac:dyDescent="0.25">
      <c r="A18" s="21"/>
      <c r="B18" s="21"/>
      <c r="C18" s="21"/>
      <c r="D18" s="21" t="s">
        <v>119</v>
      </c>
      <c r="E18" s="21"/>
      <c r="F18" s="21"/>
      <c r="G18" s="27">
        <v>177.26</v>
      </c>
      <c r="H18" s="24"/>
      <c r="I18" s="27">
        <v>176.26</v>
      </c>
      <c r="J18" s="24"/>
      <c r="K18" s="27">
        <f>ROUND((G18-I18),5)</f>
        <v>1</v>
      </c>
      <c r="L18" s="24"/>
      <c r="M18" s="26">
        <f>ROUND(IF(G18=0, IF(I18=0, 0, SIGN(-I18)), IF(I18=0, SIGN(G18), (G18-I18)/ABS(I18))),5)</f>
        <v>5.6699999999999997E-3</v>
      </c>
    </row>
    <row r="19" spans="1:13" x14ac:dyDescent="0.25">
      <c r="A19" s="21"/>
      <c r="B19" s="21"/>
      <c r="C19" s="21"/>
      <c r="D19" s="21" t="s">
        <v>118</v>
      </c>
      <c r="E19" s="21"/>
      <c r="F19" s="21"/>
      <c r="G19" s="27">
        <v>30349.59</v>
      </c>
      <c r="H19" s="24"/>
      <c r="I19" s="27">
        <v>12341.57</v>
      </c>
      <c r="J19" s="24"/>
      <c r="K19" s="27">
        <f>ROUND((G19-I19),5)</f>
        <v>18008.02</v>
      </c>
      <c r="L19" s="24"/>
      <c r="M19" s="26">
        <f>ROUND(IF(G19=0, IF(I19=0, 0, SIGN(-I19)), IF(I19=0, SIGN(G19), (G19-I19)/ABS(I19))),5)</f>
        <v>1.4591400000000001</v>
      </c>
    </row>
    <row r="20" spans="1:13" ht="15.75" thickBot="1" x14ac:dyDescent="0.3">
      <c r="A20" s="21"/>
      <c r="B20" s="21"/>
      <c r="C20" s="21"/>
      <c r="D20" s="21" t="s">
        <v>117</v>
      </c>
      <c r="E20" s="21"/>
      <c r="F20" s="21"/>
      <c r="G20" s="27">
        <v>540</v>
      </c>
      <c r="H20" s="24"/>
      <c r="I20" s="27">
        <v>540</v>
      </c>
      <c r="J20" s="24"/>
      <c r="K20" s="27">
        <f>ROUND((G20-I20),5)</f>
        <v>0</v>
      </c>
      <c r="L20" s="24"/>
      <c r="M20" s="26">
        <f>ROUND(IF(G20=0, IF(I20=0, 0, SIGN(-I20)), IF(I20=0, SIGN(G20), (G20-I20)/ABS(I20))),5)</f>
        <v>0</v>
      </c>
    </row>
    <row r="21" spans="1:13" ht="15.75" thickBot="1" x14ac:dyDescent="0.3">
      <c r="A21" s="21"/>
      <c r="B21" s="21"/>
      <c r="C21" s="21" t="s">
        <v>116</v>
      </c>
      <c r="D21" s="21"/>
      <c r="E21" s="21"/>
      <c r="F21" s="21"/>
      <c r="G21" s="31">
        <f>ROUND(SUM(G17:G20),5)</f>
        <v>31066.85</v>
      </c>
      <c r="H21" s="24"/>
      <c r="I21" s="31">
        <f>ROUND(SUM(I17:I20),5)</f>
        <v>13057.83</v>
      </c>
      <c r="J21" s="24"/>
      <c r="K21" s="31">
        <f>ROUND((G21-I21),5)</f>
        <v>18009.02</v>
      </c>
      <c r="L21" s="24"/>
      <c r="M21" s="30">
        <f>ROUND(IF(G21=0, IF(I21=0, 0, SIGN(-I21)), IF(I21=0, SIGN(G21), (G21-I21)/ABS(I21))),5)</f>
        <v>1.37917</v>
      </c>
    </row>
    <row r="22" spans="1:13" x14ac:dyDescent="0.25">
      <c r="A22" s="21"/>
      <c r="B22" s="21" t="s">
        <v>115</v>
      </c>
      <c r="C22" s="21"/>
      <c r="D22" s="21"/>
      <c r="E22" s="21"/>
      <c r="F22" s="21"/>
      <c r="G22" s="27">
        <f>ROUND(G4+G13+G16+G21,5)</f>
        <v>1204510.04</v>
      </c>
      <c r="H22" s="24"/>
      <c r="I22" s="27">
        <f>ROUND(I4+I13+I16+I21,5)</f>
        <v>1099409.83</v>
      </c>
      <c r="J22" s="24"/>
      <c r="K22" s="27">
        <f>ROUND((G22-I22),5)</f>
        <v>105100.21</v>
      </c>
      <c r="L22" s="24"/>
      <c r="M22" s="26">
        <f>ROUND(IF(G22=0, IF(I22=0, 0, SIGN(-I22)), IF(I22=0, SIGN(G22), (G22-I22)/ABS(I22))),5)</f>
        <v>9.5600000000000004E-2</v>
      </c>
    </row>
    <row r="23" spans="1:13" x14ac:dyDescent="0.25">
      <c r="A23" s="21"/>
      <c r="B23" s="21" t="s">
        <v>114</v>
      </c>
      <c r="C23" s="21"/>
      <c r="D23" s="21"/>
      <c r="E23" s="21"/>
      <c r="F23" s="21"/>
      <c r="G23" s="27"/>
      <c r="H23" s="24"/>
      <c r="I23" s="27"/>
      <c r="J23" s="24"/>
      <c r="K23" s="27"/>
      <c r="L23" s="24"/>
      <c r="M23" s="26"/>
    </row>
    <row r="24" spans="1:13" x14ac:dyDescent="0.25">
      <c r="A24" s="21"/>
      <c r="B24" s="21"/>
      <c r="C24" s="21" t="s">
        <v>113</v>
      </c>
      <c r="D24" s="21"/>
      <c r="E24" s="21"/>
      <c r="F24" s="21"/>
      <c r="G24" s="27">
        <v>0</v>
      </c>
      <c r="H24" s="24"/>
      <c r="I24" s="27">
        <v>48490.31</v>
      </c>
      <c r="J24" s="24"/>
      <c r="K24" s="27">
        <f>ROUND((G24-I24),5)</f>
        <v>-48490.31</v>
      </c>
      <c r="L24" s="24"/>
      <c r="M24" s="26">
        <f>ROUND(IF(G24=0, IF(I24=0, 0, SIGN(-I24)), IF(I24=0, SIGN(G24), (G24-I24)/ABS(I24))),5)</f>
        <v>-1</v>
      </c>
    </row>
    <row r="25" spans="1:13" x14ac:dyDescent="0.25">
      <c r="A25" s="21"/>
      <c r="B25" s="21"/>
      <c r="C25" s="21" t="s">
        <v>112</v>
      </c>
      <c r="D25" s="21"/>
      <c r="E25" s="21"/>
      <c r="F25" s="21"/>
      <c r="G25" s="27"/>
      <c r="H25" s="24"/>
      <c r="I25" s="27"/>
      <c r="J25" s="24"/>
      <c r="K25" s="27"/>
      <c r="L25" s="24"/>
      <c r="M25" s="26"/>
    </row>
    <row r="26" spans="1:13" x14ac:dyDescent="0.25">
      <c r="A26" s="21"/>
      <c r="B26" s="21"/>
      <c r="C26" s="21"/>
      <c r="D26" s="21" t="s">
        <v>111</v>
      </c>
      <c r="E26" s="21"/>
      <c r="F26" s="21"/>
      <c r="G26" s="27">
        <v>0</v>
      </c>
      <c r="H26" s="24"/>
      <c r="I26" s="27">
        <v>106686.2</v>
      </c>
      <c r="J26" s="24"/>
      <c r="K26" s="27">
        <f t="shared" ref="K26:K51" si="2">ROUND((G26-I26),5)</f>
        <v>-106686.2</v>
      </c>
      <c r="L26" s="24"/>
      <c r="M26" s="26">
        <f t="shared" ref="M26:M51" si="3">ROUND(IF(G26=0, IF(I26=0, 0, SIGN(-I26)), IF(I26=0, SIGN(G26), (G26-I26)/ABS(I26))),5)</f>
        <v>-1</v>
      </c>
    </row>
    <row r="27" spans="1:13" x14ac:dyDescent="0.25">
      <c r="A27" s="21"/>
      <c r="B27" s="21"/>
      <c r="C27" s="21"/>
      <c r="D27" s="21" t="s">
        <v>110</v>
      </c>
      <c r="E27" s="21"/>
      <c r="F27" s="21"/>
      <c r="G27" s="27">
        <v>28459</v>
      </c>
      <c r="H27" s="24"/>
      <c r="I27" s="27">
        <v>0</v>
      </c>
      <c r="J27" s="24"/>
      <c r="K27" s="27">
        <f t="shared" si="2"/>
        <v>28459</v>
      </c>
      <c r="L27" s="24"/>
      <c r="M27" s="26">
        <f t="shared" si="3"/>
        <v>1</v>
      </c>
    </row>
    <row r="28" spans="1:13" x14ac:dyDescent="0.25">
      <c r="A28" s="21"/>
      <c r="B28" s="21"/>
      <c r="C28" s="21"/>
      <c r="D28" s="21" t="s">
        <v>109</v>
      </c>
      <c r="E28" s="21"/>
      <c r="F28" s="21"/>
      <c r="G28" s="27">
        <v>28749.97</v>
      </c>
      <c r="H28" s="24"/>
      <c r="I28" s="27">
        <v>0</v>
      </c>
      <c r="J28" s="24"/>
      <c r="K28" s="27">
        <f t="shared" si="2"/>
        <v>28749.97</v>
      </c>
      <c r="L28" s="24"/>
      <c r="M28" s="26">
        <f t="shared" si="3"/>
        <v>1</v>
      </c>
    </row>
    <row r="29" spans="1:13" x14ac:dyDescent="0.25">
      <c r="A29" s="21"/>
      <c r="B29" s="21"/>
      <c r="C29" s="21"/>
      <c r="D29" s="21" t="s">
        <v>108</v>
      </c>
      <c r="E29" s="21"/>
      <c r="F29" s="21"/>
      <c r="G29" s="27">
        <v>24760.11</v>
      </c>
      <c r="H29" s="24"/>
      <c r="I29" s="27">
        <v>24760.11</v>
      </c>
      <c r="J29" s="24"/>
      <c r="K29" s="27">
        <f t="shared" si="2"/>
        <v>0</v>
      </c>
      <c r="L29" s="24"/>
      <c r="M29" s="26">
        <f t="shared" si="3"/>
        <v>0</v>
      </c>
    </row>
    <row r="30" spans="1:13" x14ac:dyDescent="0.25">
      <c r="A30" s="21"/>
      <c r="B30" s="21"/>
      <c r="C30" s="21"/>
      <c r="D30" s="21" t="s">
        <v>107</v>
      </c>
      <c r="E30" s="21"/>
      <c r="F30" s="21"/>
      <c r="G30" s="27">
        <v>83721.59</v>
      </c>
      <c r="H30" s="24"/>
      <c r="I30" s="27">
        <v>83721.59</v>
      </c>
      <c r="J30" s="24"/>
      <c r="K30" s="27">
        <f t="shared" si="2"/>
        <v>0</v>
      </c>
      <c r="L30" s="24"/>
      <c r="M30" s="26">
        <f t="shared" si="3"/>
        <v>0</v>
      </c>
    </row>
    <row r="31" spans="1:13" x14ac:dyDescent="0.25">
      <c r="A31" s="21"/>
      <c r="B31" s="21"/>
      <c r="C31" s="21"/>
      <c r="D31" s="21" t="s">
        <v>106</v>
      </c>
      <c r="E31" s="21"/>
      <c r="F31" s="21"/>
      <c r="G31" s="27">
        <v>34229.01</v>
      </c>
      <c r="H31" s="24"/>
      <c r="I31" s="27">
        <v>34229.01</v>
      </c>
      <c r="J31" s="24"/>
      <c r="K31" s="27">
        <f t="shared" si="2"/>
        <v>0</v>
      </c>
      <c r="L31" s="24"/>
      <c r="M31" s="26">
        <f t="shared" si="3"/>
        <v>0</v>
      </c>
    </row>
    <row r="32" spans="1:13" x14ac:dyDescent="0.25">
      <c r="A32" s="21"/>
      <c r="B32" s="21"/>
      <c r="C32" s="21"/>
      <c r="D32" s="21" t="s">
        <v>105</v>
      </c>
      <c r="E32" s="21"/>
      <c r="F32" s="21"/>
      <c r="G32" s="27">
        <v>18717.32</v>
      </c>
      <c r="H32" s="24"/>
      <c r="I32" s="27">
        <v>18717.32</v>
      </c>
      <c r="J32" s="24"/>
      <c r="K32" s="27">
        <f t="shared" si="2"/>
        <v>0</v>
      </c>
      <c r="L32" s="24"/>
      <c r="M32" s="26">
        <f t="shared" si="3"/>
        <v>0</v>
      </c>
    </row>
    <row r="33" spans="1:13" x14ac:dyDescent="0.25">
      <c r="A33" s="21"/>
      <c r="B33" s="21"/>
      <c r="C33" s="21"/>
      <c r="D33" s="21" t="s">
        <v>104</v>
      </c>
      <c r="E33" s="21"/>
      <c r="F33" s="21"/>
      <c r="G33" s="27">
        <v>10000</v>
      </c>
      <c r="H33" s="24"/>
      <c r="I33" s="27">
        <v>10000</v>
      </c>
      <c r="J33" s="24"/>
      <c r="K33" s="27">
        <f t="shared" si="2"/>
        <v>0</v>
      </c>
      <c r="L33" s="24"/>
      <c r="M33" s="26">
        <f t="shared" si="3"/>
        <v>0</v>
      </c>
    </row>
    <row r="34" spans="1:13" x14ac:dyDescent="0.25">
      <c r="A34" s="21"/>
      <c r="B34" s="21"/>
      <c r="C34" s="21"/>
      <c r="D34" s="21" t="s">
        <v>103</v>
      </c>
      <c r="E34" s="21"/>
      <c r="F34" s="21"/>
      <c r="G34" s="27">
        <v>80263.070000000007</v>
      </c>
      <c r="H34" s="24"/>
      <c r="I34" s="27">
        <v>80263.070000000007</v>
      </c>
      <c r="J34" s="24"/>
      <c r="K34" s="27">
        <f t="shared" si="2"/>
        <v>0</v>
      </c>
      <c r="L34" s="24"/>
      <c r="M34" s="26">
        <f t="shared" si="3"/>
        <v>0</v>
      </c>
    </row>
    <row r="35" spans="1:13" x14ac:dyDescent="0.25">
      <c r="A35" s="21"/>
      <c r="B35" s="21"/>
      <c r="C35" s="21"/>
      <c r="D35" s="21" t="s">
        <v>102</v>
      </c>
      <c r="E35" s="21"/>
      <c r="F35" s="21"/>
      <c r="G35" s="27">
        <v>356682.44</v>
      </c>
      <c r="H35" s="24"/>
      <c r="I35" s="27">
        <v>221976.86</v>
      </c>
      <c r="J35" s="24"/>
      <c r="K35" s="27">
        <f t="shared" si="2"/>
        <v>134705.57999999999</v>
      </c>
      <c r="L35" s="24"/>
      <c r="M35" s="26">
        <f t="shared" si="3"/>
        <v>0.60685</v>
      </c>
    </row>
    <row r="36" spans="1:13" x14ac:dyDescent="0.25">
      <c r="A36" s="21"/>
      <c r="B36" s="21"/>
      <c r="C36" s="21"/>
      <c r="D36" s="21" t="s">
        <v>101</v>
      </c>
      <c r="E36" s="21"/>
      <c r="F36" s="21"/>
      <c r="G36" s="27">
        <v>10213.64</v>
      </c>
      <c r="H36" s="24"/>
      <c r="I36" s="27">
        <v>10213.64</v>
      </c>
      <c r="J36" s="24"/>
      <c r="K36" s="27">
        <f t="shared" si="2"/>
        <v>0</v>
      </c>
      <c r="L36" s="24"/>
      <c r="M36" s="26">
        <f t="shared" si="3"/>
        <v>0</v>
      </c>
    </row>
    <row r="37" spans="1:13" x14ac:dyDescent="0.25">
      <c r="A37" s="21"/>
      <c r="B37" s="21"/>
      <c r="C37" s="21"/>
      <c r="D37" s="21" t="s">
        <v>100</v>
      </c>
      <c r="E37" s="21"/>
      <c r="F37" s="21"/>
      <c r="G37" s="27">
        <v>26000</v>
      </c>
      <c r="H37" s="24"/>
      <c r="I37" s="27">
        <v>26000</v>
      </c>
      <c r="J37" s="24"/>
      <c r="K37" s="27">
        <f t="shared" si="2"/>
        <v>0</v>
      </c>
      <c r="L37" s="24"/>
      <c r="M37" s="26">
        <f t="shared" si="3"/>
        <v>0</v>
      </c>
    </row>
    <row r="38" spans="1:13" x14ac:dyDescent="0.25">
      <c r="A38" s="21"/>
      <c r="B38" s="21"/>
      <c r="C38" s="21"/>
      <c r="D38" s="21" t="s">
        <v>99</v>
      </c>
      <c r="E38" s="21"/>
      <c r="F38" s="21"/>
      <c r="G38" s="27">
        <v>39648.050000000003</v>
      </c>
      <c r="H38" s="24"/>
      <c r="I38" s="27">
        <v>39648.050000000003</v>
      </c>
      <c r="J38" s="24"/>
      <c r="K38" s="27">
        <f t="shared" si="2"/>
        <v>0</v>
      </c>
      <c r="L38" s="24"/>
      <c r="M38" s="26">
        <f t="shared" si="3"/>
        <v>0</v>
      </c>
    </row>
    <row r="39" spans="1:13" x14ac:dyDescent="0.25">
      <c r="A39" s="21"/>
      <c r="B39" s="21"/>
      <c r="C39" s="21"/>
      <c r="D39" s="21" t="s">
        <v>98</v>
      </c>
      <c r="E39" s="21"/>
      <c r="F39" s="21"/>
      <c r="G39" s="27">
        <v>13682.55</v>
      </c>
      <c r="H39" s="24"/>
      <c r="I39" s="27">
        <v>13891.77</v>
      </c>
      <c r="J39" s="24"/>
      <c r="K39" s="27">
        <f t="shared" si="2"/>
        <v>-209.22</v>
      </c>
      <c r="L39" s="24"/>
      <c r="M39" s="26">
        <f t="shared" si="3"/>
        <v>-1.506E-2</v>
      </c>
    </row>
    <row r="40" spans="1:13" x14ac:dyDescent="0.25">
      <c r="A40" s="21"/>
      <c r="B40" s="21"/>
      <c r="C40" s="21"/>
      <c r="D40" s="21" t="s">
        <v>97</v>
      </c>
      <c r="E40" s="21"/>
      <c r="F40" s="21"/>
      <c r="G40" s="27">
        <v>2887.12</v>
      </c>
      <c r="H40" s="24"/>
      <c r="I40" s="27">
        <v>2887.12</v>
      </c>
      <c r="J40" s="24"/>
      <c r="K40" s="27">
        <f t="shared" si="2"/>
        <v>0</v>
      </c>
      <c r="L40" s="24"/>
      <c r="M40" s="26">
        <f t="shared" si="3"/>
        <v>0</v>
      </c>
    </row>
    <row r="41" spans="1:13" x14ac:dyDescent="0.25">
      <c r="A41" s="21"/>
      <c r="B41" s="21"/>
      <c r="C41" s="21"/>
      <c r="D41" s="21" t="s">
        <v>96</v>
      </c>
      <c r="E41" s="21"/>
      <c r="F41" s="21"/>
      <c r="G41" s="27">
        <v>5945.33</v>
      </c>
      <c r="H41" s="24"/>
      <c r="I41" s="27">
        <v>5945.33</v>
      </c>
      <c r="J41" s="24"/>
      <c r="K41" s="27">
        <f t="shared" si="2"/>
        <v>0</v>
      </c>
      <c r="L41" s="24"/>
      <c r="M41" s="26">
        <f t="shared" si="3"/>
        <v>0</v>
      </c>
    </row>
    <row r="42" spans="1:13" x14ac:dyDescent="0.25">
      <c r="A42" s="21"/>
      <c r="B42" s="21"/>
      <c r="C42" s="21"/>
      <c r="D42" s="21" t="s">
        <v>95</v>
      </c>
      <c r="E42" s="21"/>
      <c r="F42" s="21"/>
      <c r="G42" s="27">
        <v>1419.97</v>
      </c>
      <c r="H42" s="24"/>
      <c r="I42" s="27">
        <v>1419.97</v>
      </c>
      <c r="J42" s="24"/>
      <c r="K42" s="27">
        <f t="shared" si="2"/>
        <v>0</v>
      </c>
      <c r="L42" s="24"/>
      <c r="M42" s="26">
        <f t="shared" si="3"/>
        <v>0</v>
      </c>
    </row>
    <row r="43" spans="1:13" x14ac:dyDescent="0.25">
      <c r="A43" s="21"/>
      <c r="B43" s="21"/>
      <c r="C43" s="21"/>
      <c r="D43" s="21" t="s">
        <v>94</v>
      </c>
      <c r="E43" s="21"/>
      <c r="F43" s="21"/>
      <c r="G43" s="27">
        <v>10887.56</v>
      </c>
      <c r="H43" s="24"/>
      <c r="I43" s="27">
        <v>10887.56</v>
      </c>
      <c r="J43" s="24"/>
      <c r="K43" s="27">
        <f t="shared" si="2"/>
        <v>0</v>
      </c>
      <c r="L43" s="24"/>
      <c r="M43" s="26">
        <f t="shared" si="3"/>
        <v>0</v>
      </c>
    </row>
    <row r="44" spans="1:13" x14ac:dyDescent="0.25">
      <c r="A44" s="21"/>
      <c r="B44" s="21"/>
      <c r="C44" s="21"/>
      <c r="D44" s="21" t="s">
        <v>93</v>
      </c>
      <c r="E44" s="21"/>
      <c r="F44" s="21"/>
      <c r="G44" s="27">
        <v>4953.6400000000003</v>
      </c>
      <c r="H44" s="24"/>
      <c r="I44" s="27">
        <v>4953.6400000000003</v>
      </c>
      <c r="J44" s="24"/>
      <c r="K44" s="27">
        <f t="shared" si="2"/>
        <v>0</v>
      </c>
      <c r="L44" s="24"/>
      <c r="M44" s="26">
        <f t="shared" si="3"/>
        <v>0</v>
      </c>
    </row>
    <row r="45" spans="1:13" x14ac:dyDescent="0.25">
      <c r="A45" s="21"/>
      <c r="B45" s="21"/>
      <c r="C45" s="21"/>
      <c r="D45" s="21" t="s">
        <v>92</v>
      </c>
      <c r="E45" s="21"/>
      <c r="F45" s="21"/>
      <c r="G45" s="27">
        <v>7998.82</v>
      </c>
      <c r="H45" s="24"/>
      <c r="I45" s="27">
        <v>7998.82</v>
      </c>
      <c r="J45" s="24"/>
      <c r="K45" s="27">
        <f t="shared" si="2"/>
        <v>0</v>
      </c>
      <c r="L45" s="24"/>
      <c r="M45" s="26">
        <f t="shared" si="3"/>
        <v>0</v>
      </c>
    </row>
    <row r="46" spans="1:13" x14ac:dyDescent="0.25">
      <c r="A46" s="21"/>
      <c r="B46" s="21"/>
      <c r="C46" s="21"/>
      <c r="D46" s="21" t="s">
        <v>91</v>
      </c>
      <c r="E46" s="21"/>
      <c r="F46" s="21"/>
      <c r="G46" s="27">
        <v>750</v>
      </c>
      <c r="H46" s="24"/>
      <c r="I46" s="27">
        <v>750</v>
      </c>
      <c r="J46" s="24"/>
      <c r="K46" s="27">
        <f t="shared" si="2"/>
        <v>0</v>
      </c>
      <c r="L46" s="24"/>
      <c r="M46" s="26">
        <f t="shared" si="3"/>
        <v>0</v>
      </c>
    </row>
    <row r="47" spans="1:13" x14ac:dyDescent="0.25">
      <c r="A47" s="21"/>
      <c r="B47" s="21"/>
      <c r="C47" s="21"/>
      <c r="D47" s="21" t="s">
        <v>90</v>
      </c>
      <c r="E47" s="21"/>
      <c r="F47" s="21"/>
      <c r="G47" s="27">
        <v>1427.05</v>
      </c>
      <c r="H47" s="24"/>
      <c r="I47" s="27">
        <v>2226.0500000000002</v>
      </c>
      <c r="J47" s="24"/>
      <c r="K47" s="27">
        <f t="shared" si="2"/>
        <v>-799</v>
      </c>
      <c r="L47" s="24"/>
      <c r="M47" s="26">
        <f t="shared" si="3"/>
        <v>-0.35893000000000003</v>
      </c>
    </row>
    <row r="48" spans="1:13" x14ac:dyDescent="0.25">
      <c r="A48" s="21"/>
      <c r="B48" s="21"/>
      <c r="C48" s="21"/>
      <c r="D48" s="21" t="s">
        <v>89</v>
      </c>
      <c r="E48" s="21"/>
      <c r="F48" s="21"/>
      <c r="G48" s="27">
        <v>0</v>
      </c>
      <c r="H48" s="24"/>
      <c r="I48" s="27">
        <v>10</v>
      </c>
      <c r="J48" s="24"/>
      <c r="K48" s="27">
        <f t="shared" si="2"/>
        <v>-10</v>
      </c>
      <c r="L48" s="24"/>
      <c r="M48" s="26">
        <f t="shared" si="3"/>
        <v>-1</v>
      </c>
    </row>
    <row r="49" spans="1:13" x14ac:dyDescent="0.25">
      <c r="A49" s="21"/>
      <c r="B49" s="21"/>
      <c r="C49" s="21"/>
      <c r="D49" s="21" t="s">
        <v>88</v>
      </c>
      <c r="E49" s="21"/>
      <c r="F49" s="21"/>
      <c r="G49" s="27">
        <v>21732</v>
      </c>
      <c r="H49" s="24"/>
      <c r="I49" s="27">
        <v>21732</v>
      </c>
      <c r="J49" s="24"/>
      <c r="K49" s="27">
        <f t="shared" si="2"/>
        <v>0</v>
      </c>
      <c r="L49" s="24"/>
      <c r="M49" s="26">
        <f t="shared" si="3"/>
        <v>0</v>
      </c>
    </row>
    <row r="50" spans="1:13" ht="15.75" thickBot="1" x14ac:dyDescent="0.3">
      <c r="A50" s="21"/>
      <c r="B50" s="21"/>
      <c r="C50" s="21"/>
      <c r="D50" s="21" t="s">
        <v>87</v>
      </c>
      <c r="E50" s="21"/>
      <c r="F50" s="21"/>
      <c r="G50" s="29">
        <v>12087.58</v>
      </c>
      <c r="H50" s="24"/>
      <c r="I50" s="29">
        <v>12087.58</v>
      </c>
      <c r="J50" s="24"/>
      <c r="K50" s="29">
        <f t="shared" si="2"/>
        <v>0</v>
      </c>
      <c r="L50" s="24"/>
      <c r="M50" s="28">
        <f t="shared" si="3"/>
        <v>0</v>
      </c>
    </row>
    <row r="51" spans="1:13" x14ac:dyDescent="0.25">
      <c r="A51" s="21"/>
      <c r="B51" s="21"/>
      <c r="C51" s="21" t="s">
        <v>86</v>
      </c>
      <c r="D51" s="21"/>
      <c r="E51" s="21"/>
      <c r="F51" s="21"/>
      <c r="G51" s="27">
        <f>ROUND(SUM(G25:G50),5)</f>
        <v>825215.82</v>
      </c>
      <c r="H51" s="24"/>
      <c r="I51" s="27">
        <f>ROUND(SUM(I25:I50),5)</f>
        <v>741005.69</v>
      </c>
      <c r="J51" s="24"/>
      <c r="K51" s="27">
        <f t="shared" si="2"/>
        <v>84210.13</v>
      </c>
      <c r="L51" s="24"/>
      <c r="M51" s="26">
        <f t="shared" si="3"/>
        <v>0.11364</v>
      </c>
    </row>
    <row r="52" spans="1:13" x14ac:dyDescent="0.25">
      <c r="A52" s="21"/>
      <c r="B52" s="21"/>
      <c r="C52" s="21" t="s">
        <v>85</v>
      </c>
      <c r="D52" s="21"/>
      <c r="E52" s="21"/>
      <c r="F52" s="21"/>
      <c r="G52" s="27"/>
      <c r="H52" s="24"/>
      <c r="I52" s="27"/>
      <c r="J52" s="24"/>
      <c r="K52" s="27"/>
      <c r="L52" s="24"/>
      <c r="M52" s="26"/>
    </row>
    <row r="53" spans="1:13" x14ac:dyDescent="0.25">
      <c r="A53" s="21"/>
      <c r="B53" s="21"/>
      <c r="C53" s="21"/>
      <c r="D53" s="21" t="s">
        <v>84</v>
      </c>
      <c r="E53" s="21"/>
      <c r="F53" s="21"/>
      <c r="G53" s="27">
        <v>-4847.2</v>
      </c>
      <c r="H53" s="24"/>
      <c r="I53" s="27">
        <v>-4847.2</v>
      </c>
      <c r="J53" s="24"/>
      <c r="K53" s="27">
        <f t="shared" ref="K53:K61" si="4">ROUND((G53-I53),5)</f>
        <v>0</v>
      </c>
      <c r="L53" s="24"/>
      <c r="M53" s="26">
        <f t="shared" ref="M53:M61" si="5">ROUND(IF(G53=0, IF(I53=0, 0, SIGN(-I53)), IF(I53=0, SIGN(G53), (G53-I53)/ABS(I53))),5)</f>
        <v>0</v>
      </c>
    </row>
    <row r="54" spans="1:13" x14ac:dyDescent="0.25">
      <c r="A54" s="21"/>
      <c r="B54" s="21"/>
      <c r="C54" s="21"/>
      <c r="D54" s="21" t="s">
        <v>83</v>
      </c>
      <c r="E54" s="21"/>
      <c r="F54" s="21"/>
      <c r="G54" s="27">
        <v>-1215.69</v>
      </c>
      <c r="H54" s="24"/>
      <c r="I54" s="27">
        <v>-1215.69</v>
      </c>
      <c r="J54" s="24"/>
      <c r="K54" s="27">
        <f t="shared" si="4"/>
        <v>0</v>
      </c>
      <c r="L54" s="24"/>
      <c r="M54" s="26">
        <f t="shared" si="5"/>
        <v>0</v>
      </c>
    </row>
    <row r="55" spans="1:13" x14ac:dyDescent="0.25">
      <c r="A55" s="21"/>
      <c r="B55" s="21"/>
      <c r="C55" s="21"/>
      <c r="D55" s="21" t="s">
        <v>82</v>
      </c>
      <c r="E55" s="21"/>
      <c r="F55" s="21"/>
      <c r="G55" s="27">
        <v>-143925.26</v>
      </c>
      <c r="H55" s="24"/>
      <c r="I55" s="27">
        <v>-115612.4</v>
      </c>
      <c r="J55" s="24"/>
      <c r="K55" s="27">
        <f t="shared" si="4"/>
        <v>-28312.86</v>
      </c>
      <c r="L55" s="24"/>
      <c r="M55" s="26">
        <f t="shared" si="5"/>
        <v>-0.24489</v>
      </c>
    </row>
    <row r="56" spans="1:13" x14ac:dyDescent="0.25">
      <c r="A56" s="21"/>
      <c r="B56" s="21"/>
      <c r="C56" s="21"/>
      <c r="D56" s="21" t="s">
        <v>81</v>
      </c>
      <c r="E56" s="21"/>
      <c r="F56" s="21"/>
      <c r="G56" s="27">
        <v>50843.18</v>
      </c>
      <c r="H56" s="24"/>
      <c r="I56" s="27">
        <v>57995.78</v>
      </c>
      <c r="J56" s="24"/>
      <c r="K56" s="27">
        <f t="shared" si="4"/>
        <v>-7152.6</v>
      </c>
      <c r="L56" s="24"/>
      <c r="M56" s="26">
        <f t="shared" si="5"/>
        <v>-0.12333</v>
      </c>
    </row>
    <row r="57" spans="1:13" x14ac:dyDescent="0.25">
      <c r="A57" s="21"/>
      <c r="B57" s="21"/>
      <c r="C57" s="21"/>
      <c r="D57" s="21" t="s">
        <v>80</v>
      </c>
      <c r="E57" s="21"/>
      <c r="F57" s="21"/>
      <c r="G57" s="27">
        <v>-58635.89</v>
      </c>
      <c r="H57" s="24"/>
      <c r="I57" s="27">
        <v>-48714.76</v>
      </c>
      <c r="J57" s="24"/>
      <c r="K57" s="27">
        <f t="shared" si="4"/>
        <v>-9921.1299999999992</v>
      </c>
      <c r="L57" s="24"/>
      <c r="M57" s="26">
        <f t="shared" si="5"/>
        <v>-0.20366000000000001</v>
      </c>
    </row>
    <row r="58" spans="1:13" x14ac:dyDescent="0.25">
      <c r="A58" s="21"/>
      <c r="B58" s="21"/>
      <c r="C58" s="21"/>
      <c r="D58" s="21" t="s">
        <v>79</v>
      </c>
      <c r="E58" s="21"/>
      <c r="F58" s="21"/>
      <c r="G58" s="27">
        <v>-37459.519999999997</v>
      </c>
      <c r="H58" s="24"/>
      <c r="I58" s="27">
        <v>-32702</v>
      </c>
      <c r="J58" s="24"/>
      <c r="K58" s="27">
        <f t="shared" si="4"/>
        <v>-4757.5200000000004</v>
      </c>
      <c r="L58" s="24"/>
      <c r="M58" s="26">
        <f t="shared" si="5"/>
        <v>-0.14548</v>
      </c>
    </row>
    <row r="59" spans="1:13" ht="15.75" thickBot="1" x14ac:dyDescent="0.3">
      <c r="A59" s="21"/>
      <c r="B59" s="21"/>
      <c r="C59" s="21"/>
      <c r="D59" s="21" t="s">
        <v>78</v>
      </c>
      <c r="E59" s="21"/>
      <c r="F59" s="21"/>
      <c r="G59" s="27">
        <v>-29530.31</v>
      </c>
      <c r="H59" s="24"/>
      <c r="I59" s="27">
        <v>-29540.31</v>
      </c>
      <c r="J59" s="24"/>
      <c r="K59" s="27">
        <f t="shared" si="4"/>
        <v>10</v>
      </c>
      <c r="L59" s="24"/>
      <c r="M59" s="26">
        <f t="shared" si="5"/>
        <v>3.4000000000000002E-4</v>
      </c>
    </row>
    <row r="60" spans="1:13" ht="15.75" thickBot="1" x14ac:dyDescent="0.3">
      <c r="A60" s="21"/>
      <c r="B60" s="21"/>
      <c r="C60" s="21" t="s">
        <v>77</v>
      </c>
      <c r="D60" s="21"/>
      <c r="E60" s="21"/>
      <c r="F60" s="21"/>
      <c r="G60" s="31">
        <f>ROUND(SUM(G52:G59),5)</f>
        <v>-224770.69</v>
      </c>
      <c r="H60" s="24"/>
      <c r="I60" s="31">
        <f>ROUND(SUM(I52:I59),5)</f>
        <v>-174636.58</v>
      </c>
      <c r="J60" s="24"/>
      <c r="K60" s="31">
        <f t="shared" si="4"/>
        <v>-50134.11</v>
      </c>
      <c r="L60" s="24"/>
      <c r="M60" s="30">
        <f t="shared" si="5"/>
        <v>-0.28708</v>
      </c>
    </row>
    <row r="61" spans="1:13" x14ac:dyDescent="0.25">
      <c r="A61" s="21"/>
      <c r="B61" s="21" t="s">
        <v>76</v>
      </c>
      <c r="C61" s="21"/>
      <c r="D61" s="21"/>
      <c r="E61" s="21"/>
      <c r="F61" s="21"/>
      <c r="G61" s="27">
        <f>ROUND(SUM(G23:G24)+G51+G60,5)</f>
        <v>600445.13</v>
      </c>
      <c r="H61" s="24"/>
      <c r="I61" s="27">
        <f>ROUND(SUM(I23:I24)+I51+I60,5)</f>
        <v>614859.42000000004</v>
      </c>
      <c r="J61" s="24"/>
      <c r="K61" s="27">
        <f t="shared" si="4"/>
        <v>-14414.29</v>
      </c>
      <c r="L61" s="24"/>
      <c r="M61" s="26">
        <f t="shared" si="5"/>
        <v>-2.3439999999999999E-2</v>
      </c>
    </row>
    <row r="62" spans="1:13" x14ac:dyDescent="0.25">
      <c r="A62" s="21"/>
      <c r="B62" s="21" t="s">
        <v>75</v>
      </c>
      <c r="C62" s="21"/>
      <c r="D62" s="21"/>
      <c r="E62" s="21"/>
      <c r="F62" s="21"/>
      <c r="G62" s="27"/>
      <c r="H62" s="24"/>
      <c r="I62" s="27"/>
      <c r="J62" s="24"/>
      <c r="K62" s="27"/>
      <c r="L62" s="24"/>
      <c r="M62" s="26"/>
    </row>
    <row r="63" spans="1:13" ht="15.75" thickBot="1" x14ac:dyDescent="0.3">
      <c r="A63" s="21"/>
      <c r="B63" s="21"/>
      <c r="C63" s="21" t="s">
        <v>74</v>
      </c>
      <c r="D63" s="21"/>
      <c r="E63" s="21"/>
      <c r="F63" s="21"/>
      <c r="G63" s="27">
        <v>610492.31999999995</v>
      </c>
      <c r="H63" s="24"/>
      <c r="I63" s="27">
        <v>629463.4</v>
      </c>
      <c r="J63" s="24"/>
      <c r="K63" s="27">
        <f>ROUND((G63-I63),5)</f>
        <v>-18971.080000000002</v>
      </c>
      <c r="L63" s="24"/>
      <c r="M63" s="26">
        <f>ROUND(IF(G63=0, IF(I63=0, 0, SIGN(-I63)), IF(I63=0, SIGN(G63), (G63-I63)/ABS(I63))),5)</f>
        <v>-3.014E-2</v>
      </c>
    </row>
    <row r="64" spans="1:13" ht="15.75" thickBot="1" x14ac:dyDescent="0.3">
      <c r="A64" s="21"/>
      <c r="B64" s="21" t="s">
        <v>73</v>
      </c>
      <c r="C64" s="21"/>
      <c r="D64" s="21"/>
      <c r="E64" s="21"/>
      <c r="F64" s="21"/>
      <c r="G64" s="25">
        <f>ROUND(SUM(G62:G63),5)</f>
        <v>610492.31999999995</v>
      </c>
      <c r="H64" s="24"/>
      <c r="I64" s="25">
        <f>ROUND(SUM(I62:I63),5)</f>
        <v>629463.4</v>
      </c>
      <c r="J64" s="24"/>
      <c r="K64" s="25">
        <f>ROUND((G64-I64),5)</f>
        <v>-18971.080000000002</v>
      </c>
      <c r="L64" s="24"/>
      <c r="M64" s="23">
        <f>ROUND(IF(G64=0, IF(I64=0, 0, SIGN(-I64)), IF(I64=0, SIGN(G64), (G64-I64)/ABS(I64))),5)</f>
        <v>-3.014E-2</v>
      </c>
    </row>
    <row r="65" spans="1:13" s="19" customFormat="1" ht="15.75" thickBot="1" x14ac:dyDescent="0.3">
      <c r="A65" s="21" t="s">
        <v>72</v>
      </c>
      <c r="B65" s="21"/>
      <c r="C65" s="21"/>
      <c r="D65" s="21"/>
      <c r="E65" s="21"/>
      <c r="F65" s="21"/>
      <c r="G65" s="22">
        <f>ROUND(G3+G22+G61+G64,5)</f>
        <v>2415447.4900000002</v>
      </c>
      <c r="H65" s="21"/>
      <c r="I65" s="22">
        <f>ROUND(I3+I22+I61+I64,5)</f>
        <v>2343732.65</v>
      </c>
      <c r="J65" s="21"/>
      <c r="K65" s="22">
        <f>ROUND((G65-I65),5)</f>
        <v>71714.84</v>
      </c>
      <c r="L65" s="21"/>
      <c r="M65" s="20">
        <f>ROUND(IF(G65=0, IF(I65=0, 0, SIGN(-I65)), IF(I65=0, SIGN(G65), (G65-I65)/ABS(I65))),5)</f>
        <v>3.0599999999999999E-2</v>
      </c>
    </row>
    <row r="66" spans="1:13" ht="15.75" thickTop="1" x14ac:dyDescent="0.25">
      <c r="A66" s="21" t="s">
        <v>71</v>
      </c>
      <c r="B66" s="21"/>
      <c r="C66" s="21"/>
      <c r="D66" s="21"/>
      <c r="E66" s="21"/>
      <c r="F66" s="21"/>
      <c r="G66" s="27"/>
      <c r="H66" s="24"/>
      <c r="I66" s="27"/>
      <c r="J66" s="24"/>
      <c r="K66" s="27"/>
      <c r="L66" s="24"/>
      <c r="M66" s="26"/>
    </row>
    <row r="67" spans="1:13" x14ac:dyDescent="0.25">
      <c r="A67" s="21"/>
      <c r="B67" s="21" t="s">
        <v>70</v>
      </c>
      <c r="C67" s="21"/>
      <c r="D67" s="21"/>
      <c r="E67" s="21"/>
      <c r="F67" s="21"/>
      <c r="G67" s="27"/>
      <c r="H67" s="24"/>
      <c r="I67" s="27"/>
      <c r="J67" s="24"/>
      <c r="K67" s="27"/>
      <c r="L67" s="24"/>
      <c r="M67" s="26"/>
    </row>
    <row r="68" spans="1:13" x14ac:dyDescent="0.25">
      <c r="A68" s="21"/>
      <c r="B68" s="21"/>
      <c r="C68" s="21" t="s">
        <v>69</v>
      </c>
      <c r="D68" s="21"/>
      <c r="E68" s="21"/>
      <c r="F68" s="21"/>
      <c r="G68" s="27"/>
      <c r="H68" s="24"/>
      <c r="I68" s="27"/>
      <c r="J68" s="24"/>
      <c r="K68" s="27"/>
      <c r="L68" s="24"/>
      <c r="M68" s="26"/>
    </row>
    <row r="69" spans="1:13" x14ac:dyDescent="0.25">
      <c r="A69" s="21"/>
      <c r="B69" s="21"/>
      <c r="C69" s="21"/>
      <c r="D69" s="21" t="s">
        <v>68</v>
      </c>
      <c r="E69" s="21"/>
      <c r="F69" s="21"/>
      <c r="G69" s="27"/>
      <c r="H69" s="24"/>
      <c r="I69" s="27"/>
      <c r="J69" s="24"/>
      <c r="K69" s="27"/>
      <c r="L69" s="24"/>
      <c r="M69" s="26"/>
    </row>
    <row r="70" spans="1:13" ht="15.75" thickBot="1" x14ac:dyDescent="0.3">
      <c r="A70" s="21"/>
      <c r="B70" s="21"/>
      <c r="C70" s="21"/>
      <c r="D70" s="21"/>
      <c r="E70" s="21" t="s">
        <v>67</v>
      </c>
      <c r="F70" s="21"/>
      <c r="G70" s="29">
        <v>9506.01</v>
      </c>
      <c r="H70" s="24"/>
      <c r="I70" s="29">
        <v>34147.08</v>
      </c>
      <c r="J70" s="24"/>
      <c r="K70" s="29">
        <f>ROUND((G70-I70),5)</f>
        <v>-24641.07</v>
      </c>
      <c r="L70" s="24"/>
      <c r="M70" s="28">
        <f>ROUND(IF(G70=0, IF(I70=0, 0, SIGN(-I70)), IF(I70=0, SIGN(G70), (G70-I70)/ABS(I70))),5)</f>
        <v>-0.72162000000000004</v>
      </c>
    </row>
    <row r="71" spans="1:13" x14ac:dyDescent="0.25">
      <c r="A71" s="21"/>
      <c r="B71" s="21"/>
      <c r="C71" s="21"/>
      <c r="D71" s="21" t="s">
        <v>66</v>
      </c>
      <c r="E71" s="21"/>
      <c r="F71" s="21"/>
      <c r="G71" s="27">
        <f>ROUND(SUM(G69:G70),5)</f>
        <v>9506.01</v>
      </c>
      <c r="H71" s="24"/>
      <c r="I71" s="27">
        <f>ROUND(SUM(I69:I70),5)</f>
        <v>34147.08</v>
      </c>
      <c r="J71" s="24"/>
      <c r="K71" s="27">
        <f>ROUND((G71-I71),5)</f>
        <v>-24641.07</v>
      </c>
      <c r="L71" s="24"/>
      <c r="M71" s="26">
        <f>ROUND(IF(G71=0, IF(I71=0, 0, SIGN(-I71)), IF(I71=0, SIGN(G71), (G71-I71)/ABS(I71))),5)</f>
        <v>-0.72162000000000004</v>
      </c>
    </row>
    <row r="72" spans="1:13" x14ac:dyDescent="0.25">
      <c r="A72" s="21"/>
      <c r="B72" s="21"/>
      <c r="C72" s="21"/>
      <c r="D72" s="21" t="s">
        <v>65</v>
      </c>
      <c r="E72" s="21"/>
      <c r="F72" s="21"/>
      <c r="G72" s="27"/>
      <c r="H72" s="24"/>
      <c r="I72" s="27"/>
      <c r="J72" s="24"/>
      <c r="K72" s="27"/>
      <c r="L72" s="24"/>
      <c r="M72" s="26"/>
    </row>
    <row r="73" spans="1:13" x14ac:dyDescent="0.25">
      <c r="A73" s="21"/>
      <c r="B73" s="21"/>
      <c r="C73" s="21"/>
      <c r="D73" s="21"/>
      <c r="E73" s="21" t="s">
        <v>64</v>
      </c>
      <c r="F73" s="21"/>
      <c r="G73" s="27">
        <v>0</v>
      </c>
      <c r="H73" s="24"/>
      <c r="I73" s="27">
        <v>8668.15</v>
      </c>
      <c r="J73" s="24"/>
      <c r="K73" s="27">
        <f>ROUND((G73-I73),5)</f>
        <v>-8668.15</v>
      </c>
      <c r="L73" s="24"/>
      <c r="M73" s="26">
        <f>ROUND(IF(G73=0, IF(I73=0, 0, SIGN(-I73)), IF(I73=0, SIGN(G73), (G73-I73)/ABS(I73))),5)</f>
        <v>-1</v>
      </c>
    </row>
    <row r="74" spans="1:13" x14ac:dyDescent="0.25">
      <c r="A74" s="21"/>
      <c r="B74" s="21"/>
      <c r="C74" s="21"/>
      <c r="D74" s="21"/>
      <c r="E74" s="21" t="s">
        <v>63</v>
      </c>
      <c r="F74" s="21"/>
      <c r="G74" s="27">
        <v>0</v>
      </c>
      <c r="H74" s="24"/>
      <c r="I74" s="27">
        <v>-2076.6999999999998</v>
      </c>
      <c r="J74" s="24"/>
      <c r="K74" s="27">
        <f>ROUND((G74-I74),5)</f>
        <v>2076.6999999999998</v>
      </c>
      <c r="L74" s="24"/>
      <c r="M74" s="26">
        <f>ROUND(IF(G74=0, IF(I74=0, 0, SIGN(-I74)), IF(I74=0, SIGN(G74), (G74-I74)/ABS(I74))),5)</f>
        <v>1</v>
      </c>
    </row>
    <row r="75" spans="1:13" x14ac:dyDescent="0.25">
      <c r="A75" s="21"/>
      <c r="B75" s="21"/>
      <c r="C75" s="21"/>
      <c r="D75" s="21"/>
      <c r="E75" s="21" t="s">
        <v>62</v>
      </c>
      <c r="F75" s="21"/>
      <c r="G75" s="27"/>
      <c r="H75" s="24"/>
      <c r="I75" s="27"/>
      <c r="J75" s="24"/>
      <c r="K75" s="27"/>
      <c r="L75" s="24"/>
      <c r="M75" s="26"/>
    </row>
    <row r="76" spans="1:13" x14ac:dyDescent="0.25">
      <c r="A76" s="21"/>
      <c r="B76" s="21"/>
      <c r="C76" s="21"/>
      <c r="D76" s="21"/>
      <c r="E76" s="21"/>
      <c r="F76" s="21" t="s">
        <v>61</v>
      </c>
      <c r="G76" s="27">
        <v>215</v>
      </c>
      <c r="H76" s="24"/>
      <c r="I76" s="27">
        <v>0</v>
      </c>
      <c r="J76" s="24"/>
      <c r="K76" s="27">
        <f t="shared" ref="K76:K94" si="6">ROUND((G76-I76),5)</f>
        <v>215</v>
      </c>
      <c r="L76" s="24"/>
      <c r="M76" s="26">
        <f t="shared" ref="M76:M94" si="7">ROUND(IF(G76=0, IF(I76=0, 0, SIGN(-I76)), IF(I76=0, SIGN(G76), (G76-I76)/ABS(I76))),5)</f>
        <v>1</v>
      </c>
    </row>
    <row r="77" spans="1:13" x14ac:dyDescent="0.25">
      <c r="A77" s="21"/>
      <c r="B77" s="21"/>
      <c r="C77" s="21"/>
      <c r="D77" s="21"/>
      <c r="E77" s="21"/>
      <c r="F77" s="21" t="s">
        <v>60</v>
      </c>
      <c r="G77" s="27">
        <v>0.02</v>
      </c>
      <c r="H77" s="24"/>
      <c r="I77" s="27">
        <v>0</v>
      </c>
      <c r="J77" s="24"/>
      <c r="K77" s="27">
        <f t="shared" si="6"/>
        <v>0.02</v>
      </c>
      <c r="L77" s="24"/>
      <c r="M77" s="26">
        <f t="shared" si="7"/>
        <v>1</v>
      </c>
    </row>
    <row r="78" spans="1:13" x14ac:dyDescent="0.25">
      <c r="A78" s="21"/>
      <c r="B78" s="21"/>
      <c r="C78" s="21"/>
      <c r="D78" s="21"/>
      <c r="E78" s="21"/>
      <c r="F78" s="21" t="s">
        <v>59</v>
      </c>
      <c r="G78" s="27">
        <v>146.51</v>
      </c>
      <c r="H78" s="24"/>
      <c r="I78" s="27">
        <v>187.44</v>
      </c>
      <c r="J78" s="24"/>
      <c r="K78" s="27">
        <f t="shared" si="6"/>
        <v>-40.93</v>
      </c>
      <c r="L78" s="24"/>
      <c r="M78" s="26">
        <f t="shared" si="7"/>
        <v>-0.21836</v>
      </c>
    </row>
    <row r="79" spans="1:13" x14ac:dyDescent="0.25">
      <c r="A79" s="21"/>
      <c r="B79" s="21"/>
      <c r="C79" s="21"/>
      <c r="D79" s="21"/>
      <c r="E79" s="21"/>
      <c r="F79" s="21" t="s">
        <v>58</v>
      </c>
      <c r="G79" s="27">
        <v>250</v>
      </c>
      <c r="H79" s="24"/>
      <c r="I79" s="27">
        <v>272</v>
      </c>
      <c r="J79" s="24"/>
      <c r="K79" s="27">
        <f t="shared" si="6"/>
        <v>-22</v>
      </c>
      <c r="L79" s="24"/>
      <c r="M79" s="26">
        <f t="shared" si="7"/>
        <v>-8.0879999999999994E-2</v>
      </c>
    </row>
    <row r="80" spans="1:13" x14ac:dyDescent="0.25">
      <c r="A80" s="21"/>
      <c r="B80" s="21"/>
      <c r="C80" s="21"/>
      <c r="D80" s="21"/>
      <c r="E80" s="21"/>
      <c r="F80" s="21" t="s">
        <v>57</v>
      </c>
      <c r="G80" s="27">
        <v>3587.81</v>
      </c>
      <c r="H80" s="24"/>
      <c r="I80" s="27">
        <v>4890.71</v>
      </c>
      <c r="J80" s="24"/>
      <c r="K80" s="27">
        <f t="shared" si="6"/>
        <v>-1302.9000000000001</v>
      </c>
      <c r="L80" s="24"/>
      <c r="M80" s="26">
        <f t="shared" si="7"/>
        <v>-0.26640000000000003</v>
      </c>
    </row>
    <row r="81" spans="1:13" x14ac:dyDescent="0.25">
      <c r="A81" s="21"/>
      <c r="B81" s="21"/>
      <c r="C81" s="21"/>
      <c r="D81" s="21"/>
      <c r="E81" s="21"/>
      <c r="F81" s="21" t="s">
        <v>56</v>
      </c>
      <c r="G81" s="27">
        <v>37.799999999999997</v>
      </c>
      <c r="H81" s="24"/>
      <c r="I81" s="27">
        <v>0</v>
      </c>
      <c r="J81" s="24"/>
      <c r="K81" s="27">
        <f t="shared" si="6"/>
        <v>37.799999999999997</v>
      </c>
      <c r="L81" s="24"/>
      <c r="M81" s="26">
        <f t="shared" si="7"/>
        <v>1</v>
      </c>
    </row>
    <row r="82" spans="1:13" x14ac:dyDescent="0.25">
      <c r="A82" s="21"/>
      <c r="B82" s="21"/>
      <c r="C82" s="21"/>
      <c r="D82" s="21"/>
      <c r="E82" s="21"/>
      <c r="F82" s="21" t="s">
        <v>55</v>
      </c>
      <c r="G82" s="27">
        <v>-32.090000000000003</v>
      </c>
      <c r="H82" s="24"/>
      <c r="I82" s="27">
        <v>5.71</v>
      </c>
      <c r="J82" s="24"/>
      <c r="K82" s="27">
        <f t="shared" si="6"/>
        <v>-37.799999999999997</v>
      </c>
      <c r="L82" s="24"/>
      <c r="M82" s="26">
        <f t="shared" si="7"/>
        <v>-6.6199599999999998</v>
      </c>
    </row>
    <row r="83" spans="1:13" x14ac:dyDescent="0.25">
      <c r="A83" s="21"/>
      <c r="B83" s="21"/>
      <c r="C83" s="21"/>
      <c r="D83" s="21"/>
      <c r="E83" s="21"/>
      <c r="F83" s="21" t="s">
        <v>54</v>
      </c>
      <c r="G83" s="27">
        <v>-65.3</v>
      </c>
      <c r="H83" s="24"/>
      <c r="I83" s="27">
        <v>-157.06</v>
      </c>
      <c r="J83" s="24"/>
      <c r="K83" s="27">
        <f t="shared" si="6"/>
        <v>91.76</v>
      </c>
      <c r="L83" s="24"/>
      <c r="M83" s="26">
        <f t="shared" si="7"/>
        <v>0.58423999999999998</v>
      </c>
    </row>
    <row r="84" spans="1:13" x14ac:dyDescent="0.25">
      <c r="A84" s="21"/>
      <c r="B84" s="21"/>
      <c r="C84" s="21"/>
      <c r="D84" s="21"/>
      <c r="E84" s="21"/>
      <c r="F84" s="21" t="s">
        <v>53</v>
      </c>
      <c r="G84" s="27">
        <v>820</v>
      </c>
      <c r="H84" s="24"/>
      <c r="I84" s="27">
        <v>760</v>
      </c>
      <c r="J84" s="24"/>
      <c r="K84" s="27">
        <f t="shared" si="6"/>
        <v>60</v>
      </c>
      <c r="L84" s="24"/>
      <c r="M84" s="26">
        <f t="shared" si="7"/>
        <v>7.8950000000000006E-2</v>
      </c>
    </row>
    <row r="85" spans="1:13" x14ac:dyDescent="0.25">
      <c r="A85" s="21"/>
      <c r="B85" s="21"/>
      <c r="C85" s="21"/>
      <c r="D85" s="21"/>
      <c r="E85" s="21"/>
      <c r="F85" s="21" t="s">
        <v>52</v>
      </c>
      <c r="G85" s="27">
        <v>-20.68</v>
      </c>
      <c r="H85" s="24"/>
      <c r="I85" s="27">
        <v>206.64</v>
      </c>
      <c r="J85" s="24"/>
      <c r="K85" s="27">
        <f t="shared" si="6"/>
        <v>-227.32</v>
      </c>
      <c r="L85" s="24"/>
      <c r="M85" s="26">
        <f t="shared" si="7"/>
        <v>-1.1000799999999999</v>
      </c>
    </row>
    <row r="86" spans="1:13" ht="15.75" thickBot="1" x14ac:dyDescent="0.3">
      <c r="A86" s="21"/>
      <c r="B86" s="21"/>
      <c r="C86" s="21"/>
      <c r="D86" s="21"/>
      <c r="E86" s="21"/>
      <c r="F86" s="21" t="s">
        <v>51</v>
      </c>
      <c r="G86" s="29">
        <v>318.14999999999998</v>
      </c>
      <c r="H86" s="24"/>
      <c r="I86" s="29">
        <v>651.75</v>
      </c>
      <c r="J86" s="24"/>
      <c r="K86" s="29">
        <f t="shared" si="6"/>
        <v>-333.6</v>
      </c>
      <c r="L86" s="24"/>
      <c r="M86" s="28">
        <f t="shared" si="7"/>
        <v>-0.51185000000000003</v>
      </c>
    </row>
    <row r="87" spans="1:13" x14ac:dyDescent="0.25">
      <c r="A87" s="21"/>
      <c r="B87" s="21"/>
      <c r="C87" s="21"/>
      <c r="D87" s="21"/>
      <c r="E87" s="21" t="s">
        <v>50</v>
      </c>
      <c r="F87" s="21"/>
      <c r="G87" s="27">
        <f>ROUND(SUM(G75:G86),5)</f>
        <v>5257.22</v>
      </c>
      <c r="H87" s="24"/>
      <c r="I87" s="27">
        <f>ROUND(SUM(I75:I86),5)</f>
        <v>6817.19</v>
      </c>
      <c r="J87" s="24"/>
      <c r="K87" s="27">
        <f t="shared" si="6"/>
        <v>-1559.97</v>
      </c>
      <c r="L87" s="24"/>
      <c r="M87" s="26">
        <f t="shared" si="7"/>
        <v>-0.22883000000000001</v>
      </c>
    </row>
    <row r="88" spans="1:13" x14ac:dyDescent="0.25">
      <c r="A88" s="21"/>
      <c r="B88" s="21"/>
      <c r="C88" s="21"/>
      <c r="D88" s="21"/>
      <c r="E88" s="21" t="s">
        <v>49</v>
      </c>
      <c r="F88" s="21"/>
      <c r="G88" s="27">
        <v>-10979.36</v>
      </c>
      <c r="H88" s="24"/>
      <c r="I88" s="27">
        <v>89.65</v>
      </c>
      <c r="J88" s="24"/>
      <c r="K88" s="27">
        <f t="shared" si="6"/>
        <v>-11069.01</v>
      </c>
      <c r="L88" s="24"/>
      <c r="M88" s="26">
        <f t="shared" si="7"/>
        <v>-123.46916</v>
      </c>
    </row>
    <row r="89" spans="1:13" x14ac:dyDescent="0.25">
      <c r="A89" s="21"/>
      <c r="B89" s="21"/>
      <c r="C89" s="21"/>
      <c r="D89" s="21"/>
      <c r="E89" s="21" t="s">
        <v>48</v>
      </c>
      <c r="F89" s="21"/>
      <c r="G89" s="27">
        <v>2213.21</v>
      </c>
      <c r="H89" s="24"/>
      <c r="I89" s="27">
        <v>0</v>
      </c>
      <c r="J89" s="24"/>
      <c r="K89" s="27">
        <f t="shared" si="6"/>
        <v>2213.21</v>
      </c>
      <c r="L89" s="24"/>
      <c r="M89" s="26">
        <f t="shared" si="7"/>
        <v>1</v>
      </c>
    </row>
    <row r="90" spans="1:13" x14ac:dyDescent="0.25">
      <c r="A90" s="21"/>
      <c r="B90" s="21"/>
      <c r="C90" s="21"/>
      <c r="D90" s="21"/>
      <c r="E90" s="21" t="s">
        <v>47</v>
      </c>
      <c r="F90" s="21"/>
      <c r="G90" s="27">
        <v>508.1</v>
      </c>
      <c r="H90" s="24"/>
      <c r="I90" s="27">
        <v>0</v>
      </c>
      <c r="J90" s="24"/>
      <c r="K90" s="27">
        <f t="shared" si="6"/>
        <v>508.1</v>
      </c>
      <c r="L90" s="24"/>
      <c r="M90" s="26">
        <f t="shared" si="7"/>
        <v>1</v>
      </c>
    </row>
    <row r="91" spans="1:13" ht="15.75" thickBot="1" x14ac:dyDescent="0.3">
      <c r="A91" s="21"/>
      <c r="B91" s="21"/>
      <c r="C91" s="21"/>
      <c r="D91" s="21"/>
      <c r="E91" s="21" t="s">
        <v>46</v>
      </c>
      <c r="F91" s="21"/>
      <c r="G91" s="27">
        <v>553.91999999999996</v>
      </c>
      <c r="H91" s="24"/>
      <c r="I91" s="27">
        <v>0</v>
      </c>
      <c r="J91" s="24"/>
      <c r="K91" s="27">
        <f t="shared" si="6"/>
        <v>553.91999999999996</v>
      </c>
      <c r="L91" s="24"/>
      <c r="M91" s="26">
        <f t="shared" si="7"/>
        <v>1</v>
      </c>
    </row>
    <row r="92" spans="1:13" ht="15.75" thickBot="1" x14ac:dyDescent="0.3">
      <c r="A92" s="21"/>
      <c r="B92" s="21"/>
      <c r="C92" s="21"/>
      <c r="D92" s="21" t="s">
        <v>45</v>
      </c>
      <c r="E92" s="21"/>
      <c r="F92" s="21"/>
      <c r="G92" s="25">
        <f>ROUND(SUM(G72:G74)+SUM(G87:G91),5)</f>
        <v>-2446.91</v>
      </c>
      <c r="H92" s="24"/>
      <c r="I92" s="25">
        <f>ROUND(SUM(I72:I74)+SUM(I87:I91),5)</f>
        <v>13498.29</v>
      </c>
      <c r="J92" s="24"/>
      <c r="K92" s="25">
        <f t="shared" si="6"/>
        <v>-15945.2</v>
      </c>
      <c r="L92" s="24"/>
      <c r="M92" s="23">
        <f t="shared" si="7"/>
        <v>-1.1812800000000001</v>
      </c>
    </row>
    <row r="93" spans="1:13" ht="15.75" thickBot="1" x14ac:dyDescent="0.3">
      <c r="A93" s="21"/>
      <c r="B93" s="21"/>
      <c r="C93" s="21" t="s">
        <v>44</v>
      </c>
      <c r="D93" s="21"/>
      <c r="E93" s="21"/>
      <c r="F93" s="21"/>
      <c r="G93" s="31">
        <f>ROUND(G68+G71+G92,5)</f>
        <v>7059.1</v>
      </c>
      <c r="H93" s="24"/>
      <c r="I93" s="31">
        <f>ROUND(I68+I71+I92,5)</f>
        <v>47645.37</v>
      </c>
      <c r="J93" s="24"/>
      <c r="K93" s="31">
        <f t="shared" si="6"/>
        <v>-40586.269999999997</v>
      </c>
      <c r="L93" s="24"/>
      <c r="M93" s="30">
        <f t="shared" si="7"/>
        <v>-0.85184000000000004</v>
      </c>
    </row>
    <row r="94" spans="1:13" x14ac:dyDescent="0.25">
      <c r="A94" s="21"/>
      <c r="B94" s="21" t="s">
        <v>43</v>
      </c>
      <c r="C94" s="21"/>
      <c r="D94" s="21"/>
      <c r="E94" s="21"/>
      <c r="F94" s="21"/>
      <c r="G94" s="27">
        <f>ROUND(G67+G93,5)</f>
        <v>7059.1</v>
      </c>
      <c r="H94" s="24"/>
      <c r="I94" s="27">
        <f>ROUND(I67+I93,5)</f>
        <v>47645.37</v>
      </c>
      <c r="J94" s="24"/>
      <c r="K94" s="27">
        <f t="shared" si="6"/>
        <v>-40586.269999999997</v>
      </c>
      <c r="L94" s="24"/>
      <c r="M94" s="26">
        <f t="shared" si="7"/>
        <v>-0.85184000000000004</v>
      </c>
    </row>
    <row r="95" spans="1:13" x14ac:dyDescent="0.25">
      <c r="A95" s="21"/>
      <c r="B95" s="21" t="s">
        <v>42</v>
      </c>
      <c r="C95" s="21"/>
      <c r="D95" s="21"/>
      <c r="E95" s="21"/>
      <c r="F95" s="21"/>
      <c r="G95" s="27"/>
      <c r="H95" s="24"/>
      <c r="I95" s="27"/>
      <c r="J95" s="24"/>
      <c r="K95" s="27"/>
      <c r="L95" s="24"/>
      <c r="M95" s="26"/>
    </row>
    <row r="96" spans="1:13" x14ac:dyDescent="0.25">
      <c r="A96" s="21"/>
      <c r="B96" s="21"/>
      <c r="C96" s="21" t="s">
        <v>41</v>
      </c>
      <c r="D96" s="21"/>
      <c r="E96" s="21"/>
      <c r="F96" s="21"/>
      <c r="G96" s="27">
        <v>2343273.09</v>
      </c>
      <c r="H96" s="24"/>
      <c r="I96" s="27">
        <v>1964482.4</v>
      </c>
      <c r="J96" s="24"/>
      <c r="K96" s="27">
        <f>ROUND((G96-I96),5)</f>
        <v>378790.69</v>
      </c>
      <c r="L96" s="24"/>
      <c r="M96" s="26">
        <f>ROUND(IF(G96=0, IF(I96=0, 0, SIGN(-I96)), IF(I96=0, SIGN(G96), (G96-I96)/ABS(I96))),5)</f>
        <v>0.19281999999999999</v>
      </c>
    </row>
    <row r="97" spans="1:13" x14ac:dyDescent="0.25">
      <c r="A97" s="21"/>
      <c r="B97" s="21"/>
      <c r="C97" s="21" t="s">
        <v>40</v>
      </c>
      <c r="D97" s="21"/>
      <c r="E97" s="21"/>
      <c r="F97" s="21"/>
      <c r="G97" s="27"/>
      <c r="H97" s="24"/>
      <c r="I97" s="27"/>
      <c r="J97" s="24"/>
      <c r="K97" s="27"/>
      <c r="L97" s="24"/>
      <c r="M97" s="26"/>
    </row>
    <row r="98" spans="1:13" ht="15.75" thickBot="1" x14ac:dyDescent="0.3">
      <c r="A98" s="21"/>
      <c r="B98" s="21"/>
      <c r="C98" s="21"/>
      <c r="D98" s="21" t="s">
        <v>39</v>
      </c>
      <c r="E98" s="21"/>
      <c r="F98" s="21"/>
      <c r="G98" s="29">
        <v>72659.81</v>
      </c>
      <c r="H98" s="24"/>
      <c r="I98" s="29">
        <v>116979.7</v>
      </c>
      <c r="J98" s="24"/>
      <c r="K98" s="29">
        <f>ROUND((G98-I98),5)</f>
        <v>-44319.89</v>
      </c>
      <c r="L98" s="24"/>
      <c r="M98" s="28">
        <f>ROUND(IF(G98=0, IF(I98=0, 0, SIGN(-I98)), IF(I98=0, SIGN(G98), (G98-I98)/ABS(I98))),5)</f>
        <v>-0.37886999999999998</v>
      </c>
    </row>
    <row r="99" spans="1:13" x14ac:dyDescent="0.25">
      <c r="A99" s="21"/>
      <c r="B99" s="21"/>
      <c r="C99" s="21" t="s">
        <v>38</v>
      </c>
      <c r="D99" s="21"/>
      <c r="E99" s="21"/>
      <c r="F99" s="21"/>
      <c r="G99" s="27">
        <f>ROUND(SUM(G97:G98),5)</f>
        <v>72659.81</v>
      </c>
      <c r="H99" s="24"/>
      <c r="I99" s="27">
        <f>ROUND(SUM(I97:I98),5)</f>
        <v>116979.7</v>
      </c>
      <c r="J99" s="24"/>
      <c r="K99" s="27">
        <f>ROUND((G99-I99),5)</f>
        <v>-44319.89</v>
      </c>
      <c r="L99" s="24"/>
      <c r="M99" s="26">
        <f>ROUND(IF(G99=0, IF(I99=0, 0, SIGN(-I99)), IF(I99=0, SIGN(G99), (G99-I99)/ABS(I99))),5)</f>
        <v>-0.37886999999999998</v>
      </c>
    </row>
    <row r="100" spans="1:13" ht="15.75" thickBot="1" x14ac:dyDescent="0.3">
      <c r="A100" s="21"/>
      <c r="B100" s="21"/>
      <c r="C100" s="21" t="s">
        <v>37</v>
      </c>
      <c r="D100" s="21"/>
      <c r="E100" s="21"/>
      <c r="F100" s="21"/>
      <c r="G100" s="27">
        <v>-7544.51</v>
      </c>
      <c r="H100" s="24"/>
      <c r="I100" s="27">
        <v>214625.18</v>
      </c>
      <c r="J100" s="24"/>
      <c r="K100" s="27">
        <f>ROUND((G100-I100),5)</f>
        <v>-222169.69</v>
      </c>
      <c r="L100" s="24"/>
      <c r="M100" s="26">
        <f>ROUND(IF(G100=0, IF(I100=0, 0, SIGN(-I100)), IF(I100=0, SIGN(G100), (G100-I100)/ABS(I100))),5)</f>
        <v>-1.03515</v>
      </c>
    </row>
    <row r="101" spans="1:13" ht="15.75" thickBot="1" x14ac:dyDescent="0.3">
      <c r="A101" s="21"/>
      <c r="B101" s="21" t="s">
        <v>36</v>
      </c>
      <c r="C101" s="21"/>
      <c r="D101" s="21"/>
      <c r="E101" s="21"/>
      <c r="F101" s="21"/>
      <c r="G101" s="25">
        <f>ROUND(SUM(G95:G96)+SUM(G99:G100),5)</f>
        <v>2408388.39</v>
      </c>
      <c r="H101" s="24"/>
      <c r="I101" s="25">
        <f>ROUND(SUM(I95:I96)+SUM(I99:I100),5)</f>
        <v>2296087.2799999998</v>
      </c>
      <c r="J101" s="24"/>
      <c r="K101" s="25">
        <f>ROUND((G101-I101),5)</f>
        <v>112301.11</v>
      </c>
      <c r="L101" s="24"/>
      <c r="M101" s="23">
        <f>ROUND(IF(G101=0, IF(I101=0, 0, SIGN(-I101)), IF(I101=0, SIGN(G101), (G101-I101)/ABS(I101))),5)</f>
        <v>4.8910000000000002E-2</v>
      </c>
    </row>
    <row r="102" spans="1:13" s="19" customFormat="1" ht="15.75" thickBot="1" x14ac:dyDescent="0.3">
      <c r="A102" s="21" t="s">
        <v>35</v>
      </c>
      <c r="B102" s="21"/>
      <c r="C102" s="21"/>
      <c r="D102" s="21"/>
      <c r="E102" s="21"/>
      <c r="F102" s="21"/>
      <c r="G102" s="22">
        <f>ROUND(G66+G94+G101,5)</f>
        <v>2415447.4900000002</v>
      </c>
      <c r="H102" s="21"/>
      <c r="I102" s="22">
        <f>ROUND(I66+I94+I101,5)</f>
        <v>2343732.65</v>
      </c>
      <c r="J102" s="21"/>
      <c r="K102" s="22">
        <f>ROUND((G102-I102),5)</f>
        <v>71714.84</v>
      </c>
      <c r="L102" s="21"/>
      <c r="M102" s="20">
        <f>ROUND(IF(G102=0, IF(I102=0, 0, SIGN(-I102)), IF(I102=0, SIGN(G102), (G102-I102)/ABS(I102))),5)</f>
        <v>3.0599999999999999E-2</v>
      </c>
    </row>
    <row r="103" spans="1:13" ht="15.75" thickTop="1" x14ac:dyDescent="0.25"/>
  </sheetData>
  <pageMargins left="0.7" right="0.7" top="0.75" bottom="0.75" header="0.1" footer="0.3"/>
  <pageSetup orientation="landscape" r:id="rId1"/>
  <headerFooter>
    <oddHeader>&amp;L&amp;"Arial,Bold"&amp;8 10:18 AM
&amp;"Arial,Bold"&amp;8 06/20/22
&amp;"Arial,Bold"&amp;8 Accrual Basis&amp;C&amp;"Arial,Bold"&amp;12 Transitions of PA
&amp;"Arial,Bold"&amp;14 Balance Sheet Prev Year Comparison
&amp;"Arial,Bold"&amp;10 As of May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D114-5FD0-4769-A48E-2113E107796A}">
  <sheetPr codeName="Sheet3">
    <pageSetUpPr fitToPage="1"/>
  </sheetPr>
  <dimension ref="A1:CY177"/>
  <sheetViews>
    <sheetView tabSelected="1" workbookViewId="0">
      <pane xSplit="8" ySplit="2" topLeftCell="BZ144" activePane="bottomRight" state="frozenSplit"/>
      <selection pane="topRight" activeCell="I1" sqref="I1"/>
      <selection pane="bottomLeft" activeCell="A3" sqref="A3"/>
      <selection pane="bottomRight" activeCell="CY120" sqref="CY120"/>
    </sheetView>
  </sheetViews>
  <sheetFormatPr defaultRowHeight="21" x14ac:dyDescent="0.35"/>
  <cols>
    <col min="1" max="7" width="3" style="39" customWidth="1"/>
    <col min="8" max="8" width="32.7109375" style="39" customWidth="1"/>
    <col min="9" max="9" width="8.7109375" style="38" hidden="1" customWidth="1"/>
    <col min="10" max="10" width="2.28515625" style="38" hidden="1" customWidth="1"/>
    <col min="11" max="11" width="8.7109375" style="38" hidden="1" customWidth="1"/>
    <col min="12" max="12" width="2.28515625" style="38" hidden="1" customWidth="1"/>
    <col min="13" max="13" width="12" style="38" hidden="1" customWidth="1"/>
    <col min="14" max="14" width="2.28515625" style="38" hidden="1" customWidth="1"/>
    <col min="15" max="15" width="10.28515625" style="38" hidden="1" customWidth="1"/>
    <col min="16" max="16" width="2.28515625" style="38" hidden="1" customWidth="1"/>
    <col min="17" max="17" width="8.7109375" style="38" hidden="1" customWidth="1"/>
    <col min="18" max="18" width="2.28515625" style="38" hidden="1" customWidth="1"/>
    <col min="19" max="19" width="8.7109375" style="38" hidden="1" customWidth="1"/>
    <col min="20" max="20" width="2.28515625" style="38" hidden="1" customWidth="1"/>
    <col min="21" max="21" width="12" style="38" hidden="1" customWidth="1"/>
    <col min="22" max="22" width="2.28515625" style="38" hidden="1" customWidth="1"/>
    <col min="23" max="23" width="10.28515625" style="38" hidden="1" customWidth="1"/>
    <col min="24" max="24" width="2.28515625" style="38" hidden="1" customWidth="1"/>
    <col min="25" max="25" width="8.7109375" style="38" hidden="1" customWidth="1"/>
    <col min="26" max="26" width="2.28515625" style="38" hidden="1" customWidth="1"/>
    <col min="27" max="27" width="8.7109375" style="38" hidden="1" customWidth="1"/>
    <col min="28" max="28" width="2.28515625" style="38" hidden="1" customWidth="1"/>
    <col min="29" max="29" width="12" style="38" hidden="1" customWidth="1"/>
    <col min="30" max="30" width="2.28515625" style="38" hidden="1" customWidth="1"/>
    <col min="31" max="31" width="10.28515625" style="38" hidden="1" customWidth="1"/>
    <col min="32" max="32" width="2.28515625" style="38" hidden="1" customWidth="1"/>
    <col min="33" max="33" width="8.7109375" style="38" hidden="1" customWidth="1"/>
    <col min="34" max="34" width="2.28515625" style="38" hidden="1" customWidth="1"/>
    <col min="35" max="35" width="8.7109375" style="38" hidden="1" customWidth="1"/>
    <col min="36" max="36" width="2.28515625" style="38" hidden="1" customWidth="1"/>
    <col min="37" max="37" width="12" style="38" hidden="1" customWidth="1"/>
    <col min="38" max="38" width="2.28515625" style="38" hidden="1" customWidth="1"/>
    <col min="39" max="39" width="10.28515625" style="38" hidden="1" customWidth="1"/>
    <col min="40" max="40" width="2.28515625" style="38" hidden="1" customWidth="1"/>
    <col min="41" max="41" width="8.7109375" style="38" hidden="1" customWidth="1"/>
    <col min="42" max="42" width="2.28515625" style="38" hidden="1" customWidth="1"/>
    <col min="43" max="43" width="8.7109375" style="38" hidden="1" customWidth="1"/>
    <col min="44" max="44" width="2.28515625" style="38" hidden="1" customWidth="1"/>
    <col min="45" max="45" width="12" style="38" hidden="1" customWidth="1"/>
    <col min="46" max="46" width="2.28515625" style="38" hidden="1" customWidth="1"/>
    <col min="47" max="47" width="10.28515625" style="38" hidden="1" customWidth="1"/>
    <col min="48" max="48" width="2.28515625" style="38" hidden="1" customWidth="1"/>
    <col min="49" max="49" width="8.7109375" style="38" hidden="1" customWidth="1"/>
    <col min="50" max="50" width="2.28515625" style="38" hidden="1" customWidth="1"/>
    <col min="51" max="51" width="8.7109375" style="38" hidden="1" customWidth="1"/>
    <col min="52" max="52" width="2.28515625" style="38" hidden="1" customWidth="1"/>
    <col min="53" max="53" width="12" style="38" hidden="1" customWidth="1"/>
    <col min="54" max="54" width="2.28515625" style="38" hidden="1" customWidth="1"/>
    <col min="55" max="55" width="10.28515625" style="38" hidden="1" customWidth="1"/>
    <col min="56" max="56" width="2.28515625" style="38" hidden="1" customWidth="1"/>
    <col min="57" max="57" width="8.7109375" style="38" hidden="1" customWidth="1"/>
    <col min="58" max="58" width="2.28515625" style="38" hidden="1" customWidth="1"/>
    <col min="59" max="59" width="8.7109375" style="38" hidden="1" customWidth="1"/>
    <col min="60" max="60" width="2.28515625" style="38" hidden="1" customWidth="1"/>
    <col min="61" max="61" width="12" style="38" hidden="1" customWidth="1"/>
    <col min="62" max="62" width="2.28515625" style="38" hidden="1" customWidth="1"/>
    <col min="63" max="63" width="10.28515625" style="38" hidden="1" customWidth="1"/>
    <col min="64" max="64" width="2.28515625" style="38" hidden="1" customWidth="1"/>
    <col min="65" max="65" width="8.7109375" style="38" hidden="1" customWidth="1"/>
    <col min="66" max="66" width="2.28515625" style="38" hidden="1" customWidth="1"/>
    <col min="67" max="67" width="8.7109375" style="38" hidden="1" customWidth="1"/>
    <col min="68" max="68" width="2.28515625" style="38" hidden="1" customWidth="1"/>
    <col min="69" max="69" width="12" style="38" hidden="1" customWidth="1"/>
    <col min="70" max="70" width="2.28515625" style="38" hidden="1" customWidth="1"/>
    <col min="71" max="71" width="10.28515625" style="38" hidden="1" customWidth="1"/>
    <col min="72" max="72" width="2.28515625" style="38" hidden="1" customWidth="1"/>
    <col min="73" max="73" width="8.7109375" style="38" hidden="1" customWidth="1"/>
    <col min="74" max="74" width="2.28515625" style="38" hidden="1" customWidth="1"/>
    <col min="75" max="75" width="8.7109375" style="38" hidden="1" customWidth="1"/>
    <col min="76" max="76" width="2.28515625" style="38" hidden="1" customWidth="1"/>
    <col min="77" max="77" width="12" style="38" hidden="1" customWidth="1"/>
    <col min="78" max="78" width="2.28515625" style="38" hidden="1" customWidth="1"/>
    <col min="79" max="79" width="10.28515625" style="38" hidden="1" customWidth="1"/>
    <col min="80" max="80" width="2.28515625" style="38" hidden="1" customWidth="1"/>
    <col min="81" max="81" width="8.7109375" style="38" hidden="1" customWidth="1"/>
    <col min="82" max="82" width="2.28515625" style="38" hidden="1" customWidth="1"/>
    <col min="83" max="83" width="8.7109375" style="38" hidden="1" customWidth="1"/>
    <col min="84" max="84" width="2.28515625" style="38" hidden="1" customWidth="1"/>
    <col min="85" max="85" width="12" style="38" hidden="1" customWidth="1"/>
    <col min="86" max="86" width="2.28515625" style="38" hidden="1" customWidth="1"/>
    <col min="87" max="87" width="10.28515625" style="38" hidden="1" customWidth="1"/>
    <col min="88" max="88" width="2.28515625" style="38" hidden="1" customWidth="1"/>
    <col min="89" max="89" width="15.42578125" style="38" bestFit="1" customWidth="1"/>
    <col min="90" max="90" width="2.28515625" style="38" customWidth="1"/>
    <col min="91" max="91" width="15.42578125" style="38" bestFit="1" customWidth="1"/>
    <col min="92" max="92" width="2.28515625" style="38" customWidth="1"/>
    <col min="93" max="93" width="14.85546875" style="38" bestFit="1" customWidth="1"/>
    <col min="94" max="94" width="2.28515625" style="38" customWidth="1"/>
    <col min="95" max="95" width="12" style="38" bestFit="1" customWidth="1"/>
    <col min="96" max="96" width="2.28515625" style="38" customWidth="1"/>
    <col min="97" max="97" width="17.85546875" style="38" bestFit="1" customWidth="1"/>
    <col min="98" max="98" width="2.28515625" style="38" customWidth="1"/>
    <col min="99" max="99" width="17.85546875" style="38" bestFit="1" customWidth="1"/>
    <col min="100" max="100" width="2.28515625" style="38" customWidth="1"/>
    <col min="101" max="101" width="16.28515625" style="38" bestFit="1" customWidth="1"/>
    <col min="102" max="102" width="2.28515625" style="38" customWidth="1"/>
    <col min="103" max="103" width="15.28515625" style="38" bestFit="1" customWidth="1"/>
    <col min="104" max="16384" width="9.140625" style="38"/>
  </cols>
  <sheetData>
    <row r="1" spans="1:103" ht="21.75" thickBot="1" x14ac:dyDescent="0.4">
      <c r="A1" s="42"/>
      <c r="B1" s="42"/>
      <c r="C1" s="42"/>
      <c r="D1" s="42"/>
      <c r="E1" s="42"/>
      <c r="F1" s="42"/>
      <c r="G1" s="42"/>
      <c r="H1" s="42"/>
      <c r="I1" s="60"/>
      <c r="J1" s="61"/>
      <c r="K1" s="60"/>
      <c r="L1" s="61"/>
      <c r="M1" s="60"/>
      <c r="N1" s="61"/>
      <c r="O1" s="60"/>
      <c r="P1" s="63"/>
      <c r="Q1" s="60"/>
      <c r="R1" s="61"/>
      <c r="S1" s="60"/>
      <c r="T1" s="61"/>
      <c r="U1" s="60"/>
      <c r="V1" s="61"/>
      <c r="W1" s="60"/>
      <c r="X1" s="63"/>
      <c r="Y1" s="60"/>
      <c r="Z1" s="61"/>
      <c r="AA1" s="60"/>
      <c r="AB1" s="61"/>
      <c r="AC1" s="60"/>
      <c r="AD1" s="61"/>
      <c r="AE1" s="60"/>
      <c r="AF1" s="63"/>
      <c r="AG1" s="60"/>
      <c r="AH1" s="61"/>
      <c r="AI1" s="60"/>
      <c r="AJ1" s="61"/>
      <c r="AK1" s="60"/>
      <c r="AL1" s="61"/>
      <c r="AM1" s="60"/>
      <c r="AN1" s="63"/>
      <c r="AO1" s="60"/>
      <c r="AP1" s="61"/>
      <c r="AQ1" s="60"/>
      <c r="AR1" s="61"/>
      <c r="AS1" s="60"/>
      <c r="AT1" s="61"/>
      <c r="AU1" s="60"/>
      <c r="AV1" s="63"/>
      <c r="AW1" s="60"/>
      <c r="AX1" s="61"/>
      <c r="AY1" s="60"/>
      <c r="AZ1" s="61"/>
      <c r="BA1" s="60"/>
      <c r="BB1" s="61"/>
      <c r="BC1" s="60"/>
      <c r="BD1" s="63"/>
      <c r="BE1" s="60"/>
      <c r="BF1" s="61"/>
      <c r="BG1" s="60"/>
      <c r="BH1" s="61"/>
      <c r="BI1" s="60"/>
      <c r="BJ1" s="61"/>
      <c r="BK1" s="60"/>
      <c r="BL1" s="63"/>
      <c r="BM1" s="60"/>
      <c r="BN1" s="61"/>
      <c r="BO1" s="60"/>
      <c r="BP1" s="61"/>
      <c r="BQ1" s="60"/>
      <c r="BR1" s="61"/>
      <c r="BS1" s="60"/>
      <c r="BT1" s="63"/>
      <c r="BU1" s="60"/>
      <c r="BV1" s="61"/>
      <c r="BW1" s="60"/>
      <c r="BX1" s="61"/>
      <c r="BY1" s="60"/>
      <c r="BZ1" s="61"/>
      <c r="CA1" s="60"/>
      <c r="CB1" s="63"/>
      <c r="CC1" s="60"/>
      <c r="CD1" s="61"/>
      <c r="CE1" s="60"/>
      <c r="CF1" s="61"/>
      <c r="CG1" s="60"/>
      <c r="CH1" s="61"/>
      <c r="CI1" s="60"/>
      <c r="CJ1" s="63"/>
      <c r="CK1" s="60"/>
      <c r="CL1" s="61"/>
      <c r="CM1" s="60"/>
      <c r="CN1" s="61"/>
      <c r="CO1" s="60"/>
      <c r="CP1" s="61"/>
      <c r="CQ1" s="60"/>
      <c r="CR1" s="63"/>
      <c r="CS1" s="62" t="s">
        <v>5</v>
      </c>
      <c r="CT1" s="61"/>
      <c r="CU1" s="60"/>
      <c r="CV1" s="61"/>
      <c r="CW1" s="60"/>
      <c r="CX1" s="61"/>
      <c r="CY1" s="60"/>
    </row>
    <row r="2" spans="1:103" s="56" customFormat="1" ht="22.5" thickTop="1" thickBot="1" x14ac:dyDescent="0.4">
      <c r="A2" s="59"/>
      <c r="B2" s="59"/>
      <c r="C2" s="59"/>
      <c r="D2" s="59"/>
      <c r="E2" s="59"/>
      <c r="F2" s="59"/>
      <c r="G2" s="59"/>
      <c r="H2" s="59"/>
      <c r="I2" s="57" t="s">
        <v>325</v>
      </c>
      <c r="J2" s="58"/>
      <c r="K2" s="57" t="s">
        <v>313</v>
      </c>
      <c r="L2" s="58"/>
      <c r="M2" s="57" t="s">
        <v>312</v>
      </c>
      <c r="N2" s="58"/>
      <c r="O2" s="57" t="s">
        <v>311</v>
      </c>
      <c r="P2" s="58"/>
      <c r="Q2" s="57" t="s">
        <v>324</v>
      </c>
      <c r="R2" s="58"/>
      <c r="S2" s="57" t="s">
        <v>313</v>
      </c>
      <c r="T2" s="58"/>
      <c r="U2" s="57" t="s">
        <v>312</v>
      </c>
      <c r="V2" s="58"/>
      <c r="W2" s="57" t="s">
        <v>311</v>
      </c>
      <c r="X2" s="58"/>
      <c r="Y2" s="57" t="s">
        <v>323</v>
      </c>
      <c r="Z2" s="58"/>
      <c r="AA2" s="57" t="s">
        <v>313</v>
      </c>
      <c r="AB2" s="58"/>
      <c r="AC2" s="57" t="s">
        <v>312</v>
      </c>
      <c r="AD2" s="58"/>
      <c r="AE2" s="57" t="s">
        <v>311</v>
      </c>
      <c r="AF2" s="58"/>
      <c r="AG2" s="57" t="s">
        <v>322</v>
      </c>
      <c r="AH2" s="58"/>
      <c r="AI2" s="57" t="s">
        <v>313</v>
      </c>
      <c r="AJ2" s="58"/>
      <c r="AK2" s="57" t="s">
        <v>312</v>
      </c>
      <c r="AL2" s="58"/>
      <c r="AM2" s="57" t="s">
        <v>311</v>
      </c>
      <c r="AN2" s="58"/>
      <c r="AO2" s="57" t="s">
        <v>321</v>
      </c>
      <c r="AP2" s="58"/>
      <c r="AQ2" s="57" t="s">
        <v>313</v>
      </c>
      <c r="AR2" s="58"/>
      <c r="AS2" s="57" t="s">
        <v>312</v>
      </c>
      <c r="AT2" s="58"/>
      <c r="AU2" s="57" t="s">
        <v>311</v>
      </c>
      <c r="AV2" s="58"/>
      <c r="AW2" s="57" t="s">
        <v>320</v>
      </c>
      <c r="AX2" s="58"/>
      <c r="AY2" s="57" t="s">
        <v>313</v>
      </c>
      <c r="AZ2" s="58"/>
      <c r="BA2" s="57" t="s">
        <v>312</v>
      </c>
      <c r="BB2" s="58"/>
      <c r="BC2" s="57" t="s">
        <v>311</v>
      </c>
      <c r="BD2" s="58"/>
      <c r="BE2" s="57" t="s">
        <v>319</v>
      </c>
      <c r="BF2" s="58"/>
      <c r="BG2" s="57" t="s">
        <v>313</v>
      </c>
      <c r="BH2" s="58"/>
      <c r="BI2" s="57" t="s">
        <v>312</v>
      </c>
      <c r="BJ2" s="58"/>
      <c r="BK2" s="57" t="s">
        <v>311</v>
      </c>
      <c r="BL2" s="58"/>
      <c r="BM2" s="57" t="s">
        <v>318</v>
      </c>
      <c r="BN2" s="58"/>
      <c r="BO2" s="57" t="s">
        <v>313</v>
      </c>
      <c r="BP2" s="58"/>
      <c r="BQ2" s="57" t="s">
        <v>312</v>
      </c>
      <c r="BR2" s="58"/>
      <c r="BS2" s="57" t="s">
        <v>311</v>
      </c>
      <c r="BT2" s="58"/>
      <c r="BU2" s="57" t="s">
        <v>317</v>
      </c>
      <c r="BV2" s="58"/>
      <c r="BW2" s="57" t="s">
        <v>313</v>
      </c>
      <c r="BX2" s="58"/>
      <c r="BY2" s="57" t="s">
        <v>312</v>
      </c>
      <c r="BZ2" s="58"/>
      <c r="CA2" s="57" t="s">
        <v>311</v>
      </c>
      <c r="CB2" s="58"/>
      <c r="CC2" s="57" t="s">
        <v>316</v>
      </c>
      <c r="CD2" s="58"/>
      <c r="CE2" s="57" t="s">
        <v>313</v>
      </c>
      <c r="CF2" s="58"/>
      <c r="CG2" s="57" t="s">
        <v>312</v>
      </c>
      <c r="CH2" s="58"/>
      <c r="CI2" s="57" t="s">
        <v>311</v>
      </c>
      <c r="CJ2" s="58"/>
      <c r="CK2" s="57" t="s">
        <v>315</v>
      </c>
      <c r="CL2" s="58"/>
      <c r="CM2" s="57" t="s">
        <v>313</v>
      </c>
      <c r="CN2" s="58"/>
      <c r="CO2" s="57" t="s">
        <v>312</v>
      </c>
      <c r="CP2" s="58"/>
      <c r="CQ2" s="57" t="s">
        <v>311</v>
      </c>
      <c r="CR2" s="58"/>
      <c r="CS2" s="57" t="s">
        <v>314</v>
      </c>
      <c r="CT2" s="58"/>
      <c r="CU2" s="57" t="s">
        <v>313</v>
      </c>
      <c r="CV2" s="58"/>
      <c r="CW2" s="57" t="s">
        <v>312</v>
      </c>
      <c r="CX2" s="58"/>
      <c r="CY2" s="57" t="s">
        <v>311</v>
      </c>
    </row>
    <row r="3" spans="1:103" ht="21.75" thickTop="1" x14ac:dyDescent="0.35">
      <c r="A3" s="42"/>
      <c r="B3" s="42" t="s">
        <v>310</v>
      </c>
      <c r="C3" s="42"/>
      <c r="D3" s="42"/>
      <c r="E3" s="42"/>
      <c r="F3" s="42"/>
      <c r="G3" s="42"/>
      <c r="H3" s="42"/>
      <c r="I3" s="48"/>
      <c r="J3" s="45"/>
      <c r="K3" s="48"/>
      <c r="L3" s="45"/>
      <c r="M3" s="48"/>
      <c r="N3" s="45"/>
      <c r="O3" s="47"/>
      <c r="P3" s="45"/>
      <c r="Q3" s="48"/>
      <c r="R3" s="45"/>
      <c r="S3" s="48"/>
      <c r="T3" s="45"/>
      <c r="U3" s="48"/>
      <c r="V3" s="45"/>
      <c r="W3" s="47"/>
      <c r="X3" s="45"/>
      <c r="Y3" s="48"/>
      <c r="Z3" s="45"/>
      <c r="AA3" s="48"/>
      <c r="AB3" s="45"/>
      <c r="AC3" s="48"/>
      <c r="AD3" s="45"/>
      <c r="AE3" s="47"/>
      <c r="AF3" s="45"/>
      <c r="AG3" s="48"/>
      <c r="AH3" s="45"/>
      <c r="AI3" s="48"/>
      <c r="AJ3" s="45"/>
      <c r="AK3" s="48"/>
      <c r="AL3" s="45"/>
      <c r="AM3" s="47"/>
      <c r="AN3" s="45"/>
      <c r="AO3" s="48"/>
      <c r="AP3" s="45"/>
      <c r="AQ3" s="48"/>
      <c r="AR3" s="45"/>
      <c r="AS3" s="48"/>
      <c r="AT3" s="45"/>
      <c r="AU3" s="47"/>
      <c r="AV3" s="45"/>
      <c r="AW3" s="48"/>
      <c r="AX3" s="45"/>
      <c r="AY3" s="48"/>
      <c r="AZ3" s="45"/>
      <c r="BA3" s="48"/>
      <c r="BB3" s="45"/>
      <c r="BC3" s="47"/>
      <c r="BD3" s="45"/>
      <c r="BE3" s="48"/>
      <c r="BF3" s="45"/>
      <c r="BG3" s="48"/>
      <c r="BH3" s="45"/>
      <c r="BI3" s="48"/>
      <c r="BJ3" s="45"/>
      <c r="BK3" s="47"/>
      <c r="BL3" s="45"/>
      <c r="BM3" s="48"/>
      <c r="BN3" s="45"/>
      <c r="BO3" s="48"/>
      <c r="BP3" s="45"/>
      <c r="BQ3" s="48"/>
      <c r="BR3" s="45"/>
      <c r="BS3" s="47"/>
      <c r="BT3" s="45"/>
      <c r="BU3" s="48"/>
      <c r="BV3" s="45"/>
      <c r="BW3" s="48"/>
      <c r="BX3" s="45"/>
      <c r="BY3" s="48"/>
      <c r="BZ3" s="45"/>
      <c r="CA3" s="47"/>
      <c r="CB3" s="45"/>
      <c r="CC3" s="48"/>
      <c r="CD3" s="45"/>
      <c r="CE3" s="48"/>
      <c r="CF3" s="45"/>
      <c r="CG3" s="48"/>
      <c r="CH3" s="45"/>
      <c r="CI3" s="47"/>
      <c r="CJ3" s="45"/>
      <c r="CK3" s="48"/>
      <c r="CL3" s="45"/>
      <c r="CM3" s="48"/>
      <c r="CN3" s="45"/>
      <c r="CO3" s="48"/>
      <c r="CP3" s="45"/>
      <c r="CQ3" s="47"/>
      <c r="CR3" s="45"/>
      <c r="CS3" s="48"/>
      <c r="CT3" s="45"/>
      <c r="CU3" s="48"/>
      <c r="CV3" s="45"/>
      <c r="CW3" s="48"/>
      <c r="CX3" s="45"/>
      <c r="CY3" s="47"/>
    </row>
    <row r="4" spans="1:103" x14ac:dyDescent="0.35">
      <c r="A4" s="42"/>
      <c r="B4" s="42"/>
      <c r="C4" s="42"/>
      <c r="D4" s="42" t="s">
        <v>309</v>
      </c>
      <c r="E4" s="42"/>
      <c r="F4" s="42"/>
      <c r="G4" s="42"/>
      <c r="H4" s="42"/>
      <c r="I4" s="48"/>
      <c r="J4" s="45"/>
      <c r="K4" s="48"/>
      <c r="L4" s="45"/>
      <c r="M4" s="48"/>
      <c r="N4" s="45"/>
      <c r="O4" s="47"/>
      <c r="P4" s="45"/>
      <c r="Q4" s="48"/>
      <c r="R4" s="45"/>
      <c r="S4" s="48"/>
      <c r="T4" s="45"/>
      <c r="U4" s="48"/>
      <c r="V4" s="45"/>
      <c r="W4" s="47"/>
      <c r="X4" s="45"/>
      <c r="Y4" s="48"/>
      <c r="Z4" s="45"/>
      <c r="AA4" s="48"/>
      <c r="AB4" s="45"/>
      <c r="AC4" s="48"/>
      <c r="AD4" s="45"/>
      <c r="AE4" s="47"/>
      <c r="AF4" s="45"/>
      <c r="AG4" s="48"/>
      <c r="AH4" s="45"/>
      <c r="AI4" s="48"/>
      <c r="AJ4" s="45"/>
      <c r="AK4" s="48"/>
      <c r="AL4" s="45"/>
      <c r="AM4" s="47"/>
      <c r="AN4" s="45"/>
      <c r="AO4" s="48"/>
      <c r="AP4" s="45"/>
      <c r="AQ4" s="48"/>
      <c r="AR4" s="45"/>
      <c r="AS4" s="48"/>
      <c r="AT4" s="45"/>
      <c r="AU4" s="47"/>
      <c r="AV4" s="45"/>
      <c r="AW4" s="48"/>
      <c r="AX4" s="45"/>
      <c r="AY4" s="48"/>
      <c r="AZ4" s="45"/>
      <c r="BA4" s="48"/>
      <c r="BB4" s="45"/>
      <c r="BC4" s="47"/>
      <c r="BD4" s="45"/>
      <c r="BE4" s="48"/>
      <c r="BF4" s="45"/>
      <c r="BG4" s="48"/>
      <c r="BH4" s="45"/>
      <c r="BI4" s="48"/>
      <c r="BJ4" s="45"/>
      <c r="BK4" s="47"/>
      <c r="BL4" s="45"/>
      <c r="BM4" s="48"/>
      <c r="BN4" s="45"/>
      <c r="BO4" s="48"/>
      <c r="BP4" s="45"/>
      <c r="BQ4" s="48"/>
      <c r="BR4" s="45"/>
      <c r="BS4" s="47"/>
      <c r="BT4" s="45"/>
      <c r="BU4" s="48"/>
      <c r="BV4" s="45"/>
      <c r="BW4" s="48"/>
      <c r="BX4" s="45"/>
      <c r="BY4" s="48"/>
      <c r="BZ4" s="45"/>
      <c r="CA4" s="47"/>
      <c r="CB4" s="45"/>
      <c r="CC4" s="48"/>
      <c r="CD4" s="45"/>
      <c r="CE4" s="48"/>
      <c r="CF4" s="45"/>
      <c r="CG4" s="48"/>
      <c r="CH4" s="45"/>
      <c r="CI4" s="47"/>
      <c r="CJ4" s="45"/>
      <c r="CK4" s="48"/>
      <c r="CL4" s="45"/>
      <c r="CM4" s="48"/>
      <c r="CN4" s="45"/>
      <c r="CO4" s="48"/>
      <c r="CP4" s="45"/>
      <c r="CQ4" s="47"/>
      <c r="CR4" s="45"/>
      <c r="CS4" s="48"/>
      <c r="CT4" s="45"/>
      <c r="CU4" s="48"/>
      <c r="CV4" s="45"/>
      <c r="CW4" s="48"/>
      <c r="CX4" s="45"/>
      <c r="CY4" s="47"/>
    </row>
    <row r="5" spans="1:103" x14ac:dyDescent="0.35">
      <c r="A5" s="42"/>
      <c r="B5" s="42"/>
      <c r="C5" s="42"/>
      <c r="D5" s="42"/>
      <c r="E5" s="42" t="s">
        <v>308</v>
      </c>
      <c r="F5" s="42"/>
      <c r="G5" s="42"/>
      <c r="H5" s="42"/>
      <c r="I5" s="48">
        <v>0</v>
      </c>
      <c r="J5" s="45"/>
      <c r="K5" s="48"/>
      <c r="L5" s="45"/>
      <c r="M5" s="48"/>
      <c r="N5" s="45"/>
      <c r="O5" s="47"/>
      <c r="P5" s="45"/>
      <c r="Q5" s="48">
        <v>0</v>
      </c>
      <c r="R5" s="45"/>
      <c r="S5" s="48"/>
      <c r="T5" s="45"/>
      <c r="U5" s="48"/>
      <c r="V5" s="45"/>
      <c r="W5" s="47"/>
      <c r="X5" s="45"/>
      <c r="Y5" s="48">
        <v>0</v>
      </c>
      <c r="Z5" s="45"/>
      <c r="AA5" s="48"/>
      <c r="AB5" s="45"/>
      <c r="AC5" s="48"/>
      <c r="AD5" s="45"/>
      <c r="AE5" s="47"/>
      <c r="AF5" s="45"/>
      <c r="AG5" s="48">
        <v>0</v>
      </c>
      <c r="AH5" s="45"/>
      <c r="AI5" s="48"/>
      <c r="AJ5" s="45"/>
      <c r="AK5" s="48"/>
      <c r="AL5" s="45"/>
      <c r="AM5" s="47"/>
      <c r="AN5" s="45"/>
      <c r="AO5" s="48">
        <v>0</v>
      </c>
      <c r="AP5" s="45"/>
      <c r="AQ5" s="48"/>
      <c r="AR5" s="45"/>
      <c r="AS5" s="48"/>
      <c r="AT5" s="45"/>
      <c r="AU5" s="47"/>
      <c r="AV5" s="45"/>
      <c r="AW5" s="48">
        <v>11815</v>
      </c>
      <c r="AX5" s="45"/>
      <c r="AY5" s="48"/>
      <c r="AZ5" s="45"/>
      <c r="BA5" s="48"/>
      <c r="BB5" s="45"/>
      <c r="BC5" s="47"/>
      <c r="BD5" s="45"/>
      <c r="BE5" s="48">
        <v>0</v>
      </c>
      <c r="BF5" s="45"/>
      <c r="BG5" s="48"/>
      <c r="BH5" s="45"/>
      <c r="BI5" s="48"/>
      <c r="BJ5" s="45"/>
      <c r="BK5" s="47"/>
      <c r="BL5" s="45"/>
      <c r="BM5" s="48">
        <v>16242.54</v>
      </c>
      <c r="BN5" s="45"/>
      <c r="BO5" s="48"/>
      <c r="BP5" s="45"/>
      <c r="BQ5" s="48"/>
      <c r="BR5" s="45"/>
      <c r="BS5" s="47"/>
      <c r="BT5" s="45"/>
      <c r="BU5" s="48">
        <v>12622</v>
      </c>
      <c r="BV5" s="45"/>
      <c r="BW5" s="48"/>
      <c r="BX5" s="45"/>
      <c r="BY5" s="48"/>
      <c r="BZ5" s="45"/>
      <c r="CA5" s="47"/>
      <c r="CB5" s="45"/>
      <c r="CC5" s="48">
        <v>9043.75</v>
      </c>
      <c r="CD5" s="45"/>
      <c r="CE5" s="48"/>
      <c r="CF5" s="45"/>
      <c r="CG5" s="48"/>
      <c r="CH5" s="45"/>
      <c r="CI5" s="47"/>
      <c r="CJ5" s="45"/>
      <c r="CK5" s="48">
        <v>69.81</v>
      </c>
      <c r="CL5" s="45"/>
      <c r="CM5" s="48"/>
      <c r="CN5" s="45"/>
      <c r="CO5" s="48"/>
      <c r="CP5" s="45"/>
      <c r="CQ5" s="47"/>
      <c r="CR5" s="45"/>
      <c r="CS5" s="48">
        <f>ROUND(I5+Q5+Y5+AG5+AO5+AW5+BE5+BM5+BU5+CC5+CK5,5)</f>
        <v>49793.1</v>
      </c>
      <c r="CT5" s="45"/>
      <c r="CU5" s="48"/>
      <c r="CV5" s="45"/>
      <c r="CW5" s="48"/>
      <c r="CX5" s="45"/>
      <c r="CY5" s="47"/>
    </row>
    <row r="6" spans="1:103" x14ac:dyDescent="0.35">
      <c r="A6" s="42"/>
      <c r="B6" s="42"/>
      <c r="C6" s="42"/>
      <c r="D6" s="42"/>
      <c r="E6" s="42" t="s">
        <v>307</v>
      </c>
      <c r="F6" s="42"/>
      <c r="G6" s="42"/>
      <c r="H6" s="42"/>
      <c r="I6" s="48">
        <v>83.86</v>
      </c>
      <c r="J6" s="45"/>
      <c r="K6" s="48"/>
      <c r="L6" s="45"/>
      <c r="M6" s="48"/>
      <c r="N6" s="45"/>
      <c r="O6" s="47"/>
      <c r="P6" s="45"/>
      <c r="Q6" s="48">
        <v>0</v>
      </c>
      <c r="R6" s="45"/>
      <c r="S6" s="48"/>
      <c r="T6" s="45"/>
      <c r="U6" s="48"/>
      <c r="V6" s="45"/>
      <c r="W6" s="47"/>
      <c r="X6" s="45"/>
      <c r="Y6" s="48">
        <v>2053.98</v>
      </c>
      <c r="Z6" s="45"/>
      <c r="AA6" s="48"/>
      <c r="AB6" s="45"/>
      <c r="AC6" s="48"/>
      <c r="AD6" s="45"/>
      <c r="AE6" s="47"/>
      <c r="AF6" s="45"/>
      <c r="AG6" s="48">
        <v>0</v>
      </c>
      <c r="AH6" s="45"/>
      <c r="AI6" s="48"/>
      <c r="AJ6" s="45"/>
      <c r="AK6" s="48"/>
      <c r="AL6" s="45"/>
      <c r="AM6" s="47"/>
      <c r="AN6" s="45"/>
      <c r="AO6" s="48">
        <v>83.47</v>
      </c>
      <c r="AP6" s="45"/>
      <c r="AQ6" s="48"/>
      <c r="AR6" s="45"/>
      <c r="AS6" s="48"/>
      <c r="AT6" s="45"/>
      <c r="AU6" s="47"/>
      <c r="AV6" s="45"/>
      <c r="AW6" s="48">
        <v>0</v>
      </c>
      <c r="AX6" s="45"/>
      <c r="AY6" s="48"/>
      <c r="AZ6" s="45"/>
      <c r="BA6" s="48"/>
      <c r="BB6" s="45"/>
      <c r="BC6" s="47"/>
      <c r="BD6" s="45"/>
      <c r="BE6" s="48">
        <v>0</v>
      </c>
      <c r="BF6" s="45"/>
      <c r="BG6" s="48"/>
      <c r="BH6" s="45"/>
      <c r="BI6" s="48"/>
      <c r="BJ6" s="45"/>
      <c r="BK6" s="47"/>
      <c r="BL6" s="45"/>
      <c r="BM6" s="48">
        <v>0</v>
      </c>
      <c r="BN6" s="45"/>
      <c r="BO6" s="48"/>
      <c r="BP6" s="45"/>
      <c r="BQ6" s="48"/>
      <c r="BR6" s="45"/>
      <c r="BS6" s="47"/>
      <c r="BT6" s="45"/>
      <c r="BU6" s="48">
        <v>0</v>
      </c>
      <c r="BV6" s="45"/>
      <c r="BW6" s="48"/>
      <c r="BX6" s="45"/>
      <c r="BY6" s="48"/>
      <c r="BZ6" s="45"/>
      <c r="CA6" s="47"/>
      <c r="CB6" s="45"/>
      <c r="CC6" s="48">
        <v>0</v>
      </c>
      <c r="CD6" s="45"/>
      <c r="CE6" s="48"/>
      <c r="CF6" s="45"/>
      <c r="CG6" s="48"/>
      <c r="CH6" s="45"/>
      <c r="CI6" s="47"/>
      <c r="CJ6" s="45"/>
      <c r="CK6" s="48">
        <v>0</v>
      </c>
      <c r="CL6" s="45"/>
      <c r="CM6" s="48"/>
      <c r="CN6" s="45"/>
      <c r="CO6" s="48"/>
      <c r="CP6" s="45"/>
      <c r="CQ6" s="47"/>
      <c r="CR6" s="45"/>
      <c r="CS6" s="48">
        <f>ROUND(I6+Q6+Y6+AG6+AO6+AW6+BE6+BM6+BU6+CC6+CK6,5)</f>
        <v>2221.31</v>
      </c>
      <c r="CT6" s="45"/>
      <c r="CU6" s="48"/>
      <c r="CV6" s="45"/>
      <c r="CW6" s="48"/>
      <c r="CX6" s="45"/>
      <c r="CY6" s="47"/>
    </row>
    <row r="7" spans="1:103" x14ac:dyDescent="0.35">
      <c r="A7" s="42"/>
      <c r="B7" s="42"/>
      <c r="C7" s="42"/>
      <c r="D7" s="42"/>
      <c r="E7" s="42" t="s">
        <v>306</v>
      </c>
      <c r="F7" s="42"/>
      <c r="G7" s="42"/>
      <c r="H7" s="42"/>
      <c r="I7" s="48"/>
      <c r="J7" s="45"/>
      <c r="K7" s="48"/>
      <c r="L7" s="45"/>
      <c r="M7" s="48"/>
      <c r="N7" s="45"/>
      <c r="O7" s="47"/>
      <c r="P7" s="45"/>
      <c r="Q7" s="48"/>
      <c r="R7" s="45"/>
      <c r="S7" s="48"/>
      <c r="T7" s="45"/>
      <c r="U7" s="48"/>
      <c r="V7" s="45"/>
      <c r="W7" s="47"/>
      <c r="X7" s="45"/>
      <c r="Y7" s="48"/>
      <c r="Z7" s="45"/>
      <c r="AA7" s="48"/>
      <c r="AB7" s="45"/>
      <c r="AC7" s="48"/>
      <c r="AD7" s="45"/>
      <c r="AE7" s="47"/>
      <c r="AF7" s="45"/>
      <c r="AG7" s="48"/>
      <c r="AH7" s="45"/>
      <c r="AI7" s="48"/>
      <c r="AJ7" s="45"/>
      <c r="AK7" s="48"/>
      <c r="AL7" s="45"/>
      <c r="AM7" s="47"/>
      <c r="AN7" s="45"/>
      <c r="AO7" s="48"/>
      <c r="AP7" s="45"/>
      <c r="AQ7" s="48"/>
      <c r="AR7" s="45"/>
      <c r="AS7" s="48"/>
      <c r="AT7" s="45"/>
      <c r="AU7" s="47"/>
      <c r="AV7" s="45"/>
      <c r="AW7" s="48"/>
      <c r="AX7" s="45"/>
      <c r="AY7" s="48"/>
      <c r="AZ7" s="45"/>
      <c r="BA7" s="48"/>
      <c r="BB7" s="45"/>
      <c r="BC7" s="47"/>
      <c r="BD7" s="45"/>
      <c r="BE7" s="48"/>
      <c r="BF7" s="45"/>
      <c r="BG7" s="48"/>
      <c r="BH7" s="45"/>
      <c r="BI7" s="48"/>
      <c r="BJ7" s="45"/>
      <c r="BK7" s="47"/>
      <c r="BL7" s="45"/>
      <c r="BM7" s="48"/>
      <c r="BN7" s="45"/>
      <c r="BO7" s="48"/>
      <c r="BP7" s="45"/>
      <c r="BQ7" s="48"/>
      <c r="BR7" s="45"/>
      <c r="BS7" s="47"/>
      <c r="BT7" s="45"/>
      <c r="BU7" s="48"/>
      <c r="BV7" s="45"/>
      <c r="BW7" s="48"/>
      <c r="BX7" s="45"/>
      <c r="BY7" s="48"/>
      <c r="BZ7" s="45"/>
      <c r="CA7" s="47"/>
      <c r="CB7" s="45"/>
      <c r="CC7" s="48"/>
      <c r="CD7" s="45"/>
      <c r="CE7" s="48"/>
      <c r="CF7" s="45"/>
      <c r="CG7" s="48"/>
      <c r="CH7" s="45"/>
      <c r="CI7" s="47"/>
      <c r="CJ7" s="45"/>
      <c r="CK7" s="48"/>
      <c r="CL7" s="45"/>
      <c r="CM7" s="48"/>
      <c r="CN7" s="45"/>
      <c r="CO7" s="48"/>
      <c r="CP7" s="45"/>
      <c r="CQ7" s="47"/>
      <c r="CR7" s="45"/>
      <c r="CS7" s="48"/>
      <c r="CT7" s="45"/>
      <c r="CU7" s="48"/>
      <c r="CV7" s="45"/>
      <c r="CW7" s="48"/>
      <c r="CX7" s="45"/>
      <c r="CY7" s="47"/>
    </row>
    <row r="8" spans="1:103" x14ac:dyDescent="0.35">
      <c r="A8" s="42"/>
      <c r="B8" s="42"/>
      <c r="C8" s="42"/>
      <c r="D8" s="42"/>
      <c r="E8" s="42"/>
      <c r="F8" s="42" t="s">
        <v>305</v>
      </c>
      <c r="G8" s="42"/>
      <c r="H8" s="42"/>
      <c r="I8" s="48"/>
      <c r="J8" s="45"/>
      <c r="K8" s="48"/>
      <c r="L8" s="45"/>
      <c r="M8" s="48"/>
      <c r="N8" s="45"/>
      <c r="O8" s="47"/>
      <c r="P8" s="45"/>
      <c r="Q8" s="48"/>
      <c r="R8" s="45"/>
      <c r="S8" s="48"/>
      <c r="T8" s="45"/>
      <c r="U8" s="48"/>
      <c r="V8" s="45"/>
      <c r="W8" s="47"/>
      <c r="X8" s="45"/>
      <c r="Y8" s="48"/>
      <c r="Z8" s="45"/>
      <c r="AA8" s="48"/>
      <c r="AB8" s="45"/>
      <c r="AC8" s="48"/>
      <c r="AD8" s="45"/>
      <c r="AE8" s="47"/>
      <c r="AF8" s="45"/>
      <c r="AG8" s="48"/>
      <c r="AH8" s="45"/>
      <c r="AI8" s="48"/>
      <c r="AJ8" s="45"/>
      <c r="AK8" s="48"/>
      <c r="AL8" s="45"/>
      <c r="AM8" s="47"/>
      <c r="AN8" s="45"/>
      <c r="AO8" s="48"/>
      <c r="AP8" s="45"/>
      <c r="AQ8" s="48"/>
      <c r="AR8" s="45"/>
      <c r="AS8" s="48"/>
      <c r="AT8" s="45"/>
      <c r="AU8" s="47"/>
      <c r="AV8" s="45"/>
      <c r="AW8" s="48"/>
      <c r="AX8" s="45"/>
      <c r="AY8" s="48"/>
      <c r="AZ8" s="45"/>
      <c r="BA8" s="48"/>
      <c r="BB8" s="45"/>
      <c r="BC8" s="47"/>
      <c r="BD8" s="45"/>
      <c r="BE8" s="48"/>
      <c r="BF8" s="45"/>
      <c r="BG8" s="48"/>
      <c r="BH8" s="45"/>
      <c r="BI8" s="48"/>
      <c r="BJ8" s="45"/>
      <c r="BK8" s="47"/>
      <c r="BL8" s="45"/>
      <c r="BM8" s="48"/>
      <c r="BN8" s="45"/>
      <c r="BO8" s="48"/>
      <c r="BP8" s="45"/>
      <c r="BQ8" s="48"/>
      <c r="BR8" s="45"/>
      <c r="BS8" s="47"/>
      <c r="BT8" s="45"/>
      <c r="BU8" s="48"/>
      <c r="BV8" s="45"/>
      <c r="BW8" s="48"/>
      <c r="BX8" s="45"/>
      <c r="BY8" s="48"/>
      <c r="BZ8" s="45"/>
      <c r="CA8" s="47"/>
      <c r="CB8" s="45"/>
      <c r="CC8" s="48"/>
      <c r="CD8" s="45"/>
      <c r="CE8" s="48"/>
      <c r="CF8" s="45"/>
      <c r="CG8" s="48"/>
      <c r="CH8" s="45"/>
      <c r="CI8" s="47"/>
      <c r="CJ8" s="45"/>
      <c r="CK8" s="48"/>
      <c r="CL8" s="45"/>
      <c r="CM8" s="48"/>
      <c r="CN8" s="45"/>
      <c r="CO8" s="48"/>
      <c r="CP8" s="45"/>
      <c r="CQ8" s="47"/>
      <c r="CR8" s="45"/>
      <c r="CS8" s="48"/>
      <c r="CT8" s="45"/>
      <c r="CU8" s="48"/>
      <c r="CV8" s="45"/>
      <c r="CW8" s="48"/>
      <c r="CX8" s="45"/>
      <c r="CY8" s="47"/>
    </row>
    <row r="9" spans="1:103" x14ac:dyDescent="0.35">
      <c r="A9" s="42"/>
      <c r="B9" s="42"/>
      <c r="C9" s="42"/>
      <c r="D9" s="42"/>
      <c r="E9" s="42"/>
      <c r="F9" s="42"/>
      <c r="G9" s="42" t="s">
        <v>304</v>
      </c>
      <c r="H9" s="42"/>
      <c r="I9" s="48">
        <v>0</v>
      </c>
      <c r="J9" s="45"/>
      <c r="K9" s="48"/>
      <c r="L9" s="45"/>
      <c r="M9" s="48"/>
      <c r="N9" s="45"/>
      <c r="O9" s="47"/>
      <c r="P9" s="45"/>
      <c r="Q9" s="48">
        <v>0</v>
      </c>
      <c r="R9" s="45"/>
      <c r="S9" s="48"/>
      <c r="T9" s="45"/>
      <c r="U9" s="48"/>
      <c r="V9" s="45"/>
      <c r="W9" s="47"/>
      <c r="X9" s="45"/>
      <c r="Y9" s="48">
        <v>0</v>
      </c>
      <c r="Z9" s="45"/>
      <c r="AA9" s="48"/>
      <c r="AB9" s="45"/>
      <c r="AC9" s="48"/>
      <c r="AD9" s="45"/>
      <c r="AE9" s="47"/>
      <c r="AF9" s="45"/>
      <c r="AG9" s="48">
        <v>0</v>
      </c>
      <c r="AH9" s="45"/>
      <c r="AI9" s="48"/>
      <c r="AJ9" s="45"/>
      <c r="AK9" s="48"/>
      <c r="AL9" s="45"/>
      <c r="AM9" s="47"/>
      <c r="AN9" s="45"/>
      <c r="AO9" s="48">
        <v>0</v>
      </c>
      <c r="AP9" s="45"/>
      <c r="AQ9" s="48"/>
      <c r="AR9" s="45"/>
      <c r="AS9" s="48"/>
      <c r="AT9" s="45"/>
      <c r="AU9" s="47"/>
      <c r="AV9" s="45"/>
      <c r="AW9" s="48">
        <v>0</v>
      </c>
      <c r="AX9" s="45"/>
      <c r="AY9" s="48"/>
      <c r="AZ9" s="45"/>
      <c r="BA9" s="48"/>
      <c r="BB9" s="45"/>
      <c r="BC9" s="47"/>
      <c r="BD9" s="45"/>
      <c r="BE9" s="48">
        <v>104.1</v>
      </c>
      <c r="BF9" s="45"/>
      <c r="BG9" s="48"/>
      <c r="BH9" s="45"/>
      <c r="BI9" s="48"/>
      <c r="BJ9" s="45"/>
      <c r="BK9" s="47"/>
      <c r="BL9" s="45"/>
      <c r="BM9" s="48">
        <v>989.15</v>
      </c>
      <c r="BN9" s="45"/>
      <c r="BO9" s="48"/>
      <c r="BP9" s="45"/>
      <c r="BQ9" s="48"/>
      <c r="BR9" s="45"/>
      <c r="BS9" s="47"/>
      <c r="BT9" s="45"/>
      <c r="BU9" s="48">
        <v>564.28</v>
      </c>
      <c r="BV9" s="45"/>
      <c r="BW9" s="48"/>
      <c r="BX9" s="45"/>
      <c r="BY9" s="48"/>
      <c r="BZ9" s="45"/>
      <c r="CA9" s="47"/>
      <c r="CB9" s="45"/>
      <c r="CC9" s="48">
        <v>510.96</v>
      </c>
      <c r="CD9" s="45"/>
      <c r="CE9" s="48"/>
      <c r="CF9" s="45"/>
      <c r="CG9" s="48"/>
      <c r="CH9" s="45"/>
      <c r="CI9" s="47"/>
      <c r="CJ9" s="45"/>
      <c r="CK9" s="48">
        <v>645.1</v>
      </c>
      <c r="CL9" s="45"/>
      <c r="CM9" s="48"/>
      <c r="CN9" s="45"/>
      <c r="CO9" s="48"/>
      <c r="CP9" s="45"/>
      <c r="CQ9" s="47"/>
      <c r="CR9" s="45"/>
      <c r="CS9" s="48">
        <f>ROUND(I9+Q9+Y9+AG9+AO9+AW9+BE9+BM9+BU9+CC9+CK9,5)</f>
        <v>2813.59</v>
      </c>
      <c r="CT9" s="45"/>
      <c r="CU9" s="48"/>
      <c r="CV9" s="45"/>
      <c r="CW9" s="48"/>
      <c r="CX9" s="45"/>
      <c r="CY9" s="47"/>
    </row>
    <row r="10" spans="1:103" x14ac:dyDescent="0.35">
      <c r="A10" s="42"/>
      <c r="B10" s="42"/>
      <c r="C10" s="42"/>
      <c r="D10" s="42"/>
      <c r="E10" s="42"/>
      <c r="F10" s="42"/>
      <c r="G10" s="42" t="s">
        <v>303</v>
      </c>
      <c r="H10" s="42"/>
      <c r="I10" s="48"/>
      <c r="J10" s="45"/>
      <c r="K10" s="48"/>
      <c r="L10" s="45"/>
      <c r="M10" s="48"/>
      <c r="N10" s="45"/>
      <c r="O10" s="47"/>
      <c r="P10" s="45"/>
      <c r="Q10" s="48"/>
      <c r="R10" s="45"/>
      <c r="S10" s="48"/>
      <c r="T10" s="45"/>
      <c r="U10" s="48"/>
      <c r="V10" s="45"/>
      <c r="W10" s="47"/>
      <c r="X10" s="45"/>
      <c r="Y10" s="48"/>
      <c r="Z10" s="45"/>
      <c r="AA10" s="48"/>
      <c r="AB10" s="45"/>
      <c r="AC10" s="48"/>
      <c r="AD10" s="45"/>
      <c r="AE10" s="47"/>
      <c r="AF10" s="45"/>
      <c r="AG10" s="48"/>
      <c r="AH10" s="45"/>
      <c r="AI10" s="48"/>
      <c r="AJ10" s="45"/>
      <c r="AK10" s="48"/>
      <c r="AL10" s="45"/>
      <c r="AM10" s="47"/>
      <c r="AN10" s="45"/>
      <c r="AO10" s="48"/>
      <c r="AP10" s="45"/>
      <c r="AQ10" s="48"/>
      <c r="AR10" s="45"/>
      <c r="AS10" s="48"/>
      <c r="AT10" s="45"/>
      <c r="AU10" s="47"/>
      <c r="AV10" s="45"/>
      <c r="AW10" s="48"/>
      <c r="AX10" s="45"/>
      <c r="AY10" s="48"/>
      <c r="AZ10" s="45"/>
      <c r="BA10" s="48"/>
      <c r="BB10" s="45"/>
      <c r="BC10" s="47"/>
      <c r="BD10" s="45"/>
      <c r="BE10" s="48"/>
      <c r="BF10" s="45"/>
      <c r="BG10" s="48"/>
      <c r="BH10" s="45"/>
      <c r="BI10" s="48"/>
      <c r="BJ10" s="45"/>
      <c r="BK10" s="47"/>
      <c r="BL10" s="45"/>
      <c r="BM10" s="48"/>
      <c r="BN10" s="45"/>
      <c r="BO10" s="48"/>
      <c r="BP10" s="45"/>
      <c r="BQ10" s="48"/>
      <c r="BR10" s="45"/>
      <c r="BS10" s="47"/>
      <c r="BT10" s="45"/>
      <c r="BU10" s="48"/>
      <c r="BV10" s="45"/>
      <c r="BW10" s="48"/>
      <c r="BX10" s="45"/>
      <c r="BY10" s="48"/>
      <c r="BZ10" s="45"/>
      <c r="CA10" s="47"/>
      <c r="CB10" s="45"/>
      <c r="CC10" s="48"/>
      <c r="CD10" s="45"/>
      <c r="CE10" s="48"/>
      <c r="CF10" s="45"/>
      <c r="CG10" s="48"/>
      <c r="CH10" s="45"/>
      <c r="CI10" s="47"/>
      <c r="CJ10" s="45"/>
      <c r="CK10" s="48"/>
      <c r="CL10" s="45"/>
      <c r="CM10" s="48"/>
      <c r="CN10" s="45"/>
      <c r="CO10" s="48"/>
      <c r="CP10" s="45"/>
      <c r="CQ10" s="47"/>
      <c r="CR10" s="45"/>
      <c r="CS10" s="48"/>
      <c r="CT10" s="45"/>
      <c r="CU10" s="48"/>
      <c r="CV10" s="45"/>
      <c r="CW10" s="48"/>
      <c r="CX10" s="45"/>
      <c r="CY10" s="47"/>
    </row>
    <row r="11" spans="1:103" x14ac:dyDescent="0.35">
      <c r="A11" s="42"/>
      <c r="B11" s="42"/>
      <c r="C11" s="42"/>
      <c r="D11" s="42"/>
      <c r="E11" s="42"/>
      <c r="F11" s="42"/>
      <c r="G11" s="42"/>
      <c r="H11" s="42" t="s">
        <v>302</v>
      </c>
      <c r="I11" s="48">
        <v>25970.57</v>
      </c>
      <c r="J11" s="45"/>
      <c r="K11" s="48">
        <v>56636</v>
      </c>
      <c r="L11" s="45"/>
      <c r="M11" s="48">
        <f t="shared" ref="M11:M20" si="0">ROUND((I11-K11),5)</f>
        <v>-30665.43</v>
      </c>
      <c r="N11" s="45"/>
      <c r="O11" s="47">
        <f t="shared" ref="O11:O20" si="1">ROUND(IF(K11=0, IF(I11=0, 0, 1), I11/K11),5)</f>
        <v>0.45855000000000001</v>
      </c>
      <c r="P11" s="45"/>
      <c r="Q11" s="48">
        <v>35000.949999999997</v>
      </c>
      <c r="R11" s="45"/>
      <c r="S11" s="48">
        <v>56636</v>
      </c>
      <c r="T11" s="45"/>
      <c r="U11" s="48">
        <f t="shared" ref="U11:U20" si="2">ROUND((Q11-S11),5)</f>
        <v>-21635.05</v>
      </c>
      <c r="V11" s="45"/>
      <c r="W11" s="47">
        <f t="shared" ref="W11:W20" si="3">ROUND(IF(S11=0, IF(Q11=0, 0, 1), Q11/S11),5)</f>
        <v>0.61799999999999999</v>
      </c>
      <c r="X11" s="45"/>
      <c r="Y11" s="48">
        <v>39944.53</v>
      </c>
      <c r="Z11" s="45"/>
      <c r="AA11" s="48">
        <v>56636</v>
      </c>
      <c r="AB11" s="45"/>
      <c r="AC11" s="48">
        <f t="shared" ref="AC11:AC20" si="4">ROUND((Y11-AA11),5)</f>
        <v>-16691.47</v>
      </c>
      <c r="AD11" s="45"/>
      <c r="AE11" s="47">
        <f t="shared" ref="AE11:AE20" si="5">ROUND(IF(AA11=0, IF(Y11=0, 0, 1), Y11/AA11),5)</f>
        <v>0.70528999999999997</v>
      </c>
      <c r="AF11" s="45"/>
      <c r="AG11" s="48">
        <v>0</v>
      </c>
      <c r="AH11" s="45"/>
      <c r="AI11" s="48">
        <v>56636</v>
      </c>
      <c r="AJ11" s="45"/>
      <c r="AK11" s="48">
        <f t="shared" ref="AK11:AK20" si="6">ROUND((AG11-AI11),5)</f>
        <v>-56636</v>
      </c>
      <c r="AL11" s="45"/>
      <c r="AM11" s="47">
        <f t="shared" ref="AM11:AM20" si="7">ROUND(IF(AI11=0, IF(AG11=0, 0, 1), AG11/AI11),5)</f>
        <v>0</v>
      </c>
      <c r="AN11" s="45"/>
      <c r="AO11" s="48">
        <v>98808.58</v>
      </c>
      <c r="AP11" s="45"/>
      <c r="AQ11" s="48">
        <v>56636</v>
      </c>
      <c r="AR11" s="45"/>
      <c r="AS11" s="48">
        <f t="shared" ref="AS11:AS20" si="8">ROUND((AO11-AQ11),5)</f>
        <v>42172.58</v>
      </c>
      <c r="AT11" s="45"/>
      <c r="AU11" s="47">
        <f t="shared" ref="AU11:AU20" si="9">ROUND(IF(AQ11=0, IF(AO11=0, 0, 1), AO11/AQ11),5)</f>
        <v>1.7446200000000001</v>
      </c>
      <c r="AV11" s="45"/>
      <c r="AW11" s="48">
        <v>111799.63</v>
      </c>
      <c r="AX11" s="45"/>
      <c r="AY11" s="48">
        <v>56636</v>
      </c>
      <c r="AZ11" s="45"/>
      <c r="BA11" s="48">
        <f t="shared" ref="BA11:BA20" si="10">ROUND((AW11-AY11),5)</f>
        <v>55163.63</v>
      </c>
      <c r="BB11" s="45"/>
      <c r="BC11" s="47">
        <f t="shared" ref="BC11:BC20" si="11">ROUND(IF(AY11=0, IF(AW11=0, 0, 1), AW11/AY11),5)</f>
        <v>1.974</v>
      </c>
      <c r="BD11" s="45"/>
      <c r="BE11" s="48">
        <v>51677.7</v>
      </c>
      <c r="BF11" s="45"/>
      <c r="BG11" s="48">
        <v>56636</v>
      </c>
      <c r="BH11" s="45"/>
      <c r="BI11" s="48">
        <f>ROUND((BE11-BG11),5)</f>
        <v>-4958.3</v>
      </c>
      <c r="BJ11" s="45"/>
      <c r="BK11" s="47">
        <f>ROUND(IF(BG11=0, IF(BE11=0, 0, 1), BE11/BG11),5)</f>
        <v>0.91244999999999998</v>
      </c>
      <c r="BL11" s="45"/>
      <c r="BM11" s="48">
        <v>58781.83</v>
      </c>
      <c r="BN11" s="45"/>
      <c r="BO11" s="48">
        <v>56637</v>
      </c>
      <c r="BP11" s="45"/>
      <c r="BQ11" s="48">
        <f>ROUND((BM11-BO11),5)</f>
        <v>2144.83</v>
      </c>
      <c r="BR11" s="45"/>
      <c r="BS11" s="47">
        <f>ROUND(IF(BO11=0, IF(BM11=0, 0, 1), BM11/BO11),5)</f>
        <v>1.0378700000000001</v>
      </c>
      <c r="BT11" s="45"/>
      <c r="BU11" s="48">
        <v>92333.69</v>
      </c>
      <c r="BV11" s="45"/>
      <c r="BW11" s="48">
        <v>56637</v>
      </c>
      <c r="BX11" s="45"/>
      <c r="BY11" s="48">
        <f>ROUND((BU11-BW11),5)</f>
        <v>35696.69</v>
      </c>
      <c r="BZ11" s="45"/>
      <c r="CA11" s="47">
        <f>ROUND(IF(BW11=0, IF(BU11=0, 0, 1), BU11/BW11),5)</f>
        <v>1.6302700000000001</v>
      </c>
      <c r="CB11" s="45"/>
      <c r="CC11" s="48">
        <v>45212.13</v>
      </c>
      <c r="CD11" s="45"/>
      <c r="CE11" s="48">
        <v>56637</v>
      </c>
      <c r="CF11" s="45"/>
      <c r="CG11" s="48">
        <f>ROUND((CC11-CE11),5)</f>
        <v>-11424.87</v>
      </c>
      <c r="CH11" s="45"/>
      <c r="CI11" s="47">
        <f>ROUND(IF(CE11=0, IF(CC11=0, 0, 1), CC11/CE11),5)</f>
        <v>0.79827999999999999</v>
      </c>
      <c r="CJ11" s="45"/>
      <c r="CK11" s="48">
        <v>40764.629999999997</v>
      </c>
      <c r="CL11" s="45"/>
      <c r="CM11" s="48">
        <v>56637</v>
      </c>
      <c r="CN11" s="45"/>
      <c r="CO11" s="48">
        <f>ROUND((CK11-CM11),5)</f>
        <v>-15872.37</v>
      </c>
      <c r="CP11" s="45"/>
      <c r="CQ11" s="47">
        <f>ROUND(IF(CM11=0, IF(CK11=0, 0, 1), CK11/CM11),5)</f>
        <v>0.71975</v>
      </c>
      <c r="CR11" s="45"/>
      <c r="CS11" s="48">
        <f t="shared" ref="CS11:CS20" si="12">ROUND(I11+Q11+Y11+AG11+AO11+AW11+BE11+BM11+BU11+CC11+CK11,5)</f>
        <v>600294.24</v>
      </c>
      <c r="CT11" s="45"/>
      <c r="CU11" s="48">
        <f t="shared" ref="CU11:CU20" si="13">ROUND(K11+S11+AA11+AI11+AQ11+AY11+BG11+BO11+BW11+CE11+CM11,5)</f>
        <v>623000</v>
      </c>
      <c r="CV11" s="45"/>
      <c r="CW11" s="48">
        <f t="shared" ref="CW11:CW20" si="14">ROUND((CS11-CU11),5)</f>
        <v>-22705.759999999998</v>
      </c>
      <c r="CX11" s="45"/>
      <c r="CY11" s="47">
        <f t="shared" ref="CY11:CY20" si="15">ROUND(IF(CU11=0, IF(CS11=0, 0, 1), CS11/CU11),5)</f>
        <v>0.96355000000000002</v>
      </c>
    </row>
    <row r="12" spans="1:103" x14ac:dyDescent="0.35">
      <c r="A12" s="42"/>
      <c r="B12" s="42"/>
      <c r="C12" s="42"/>
      <c r="D12" s="42"/>
      <c r="E12" s="42"/>
      <c r="F12" s="42"/>
      <c r="G12" s="42"/>
      <c r="H12" s="42" t="s">
        <v>301</v>
      </c>
      <c r="I12" s="48">
        <v>0</v>
      </c>
      <c r="J12" s="45"/>
      <c r="K12" s="48">
        <v>0</v>
      </c>
      <c r="L12" s="45"/>
      <c r="M12" s="48">
        <f t="shared" si="0"/>
        <v>0</v>
      </c>
      <c r="N12" s="45"/>
      <c r="O12" s="47">
        <f t="shared" si="1"/>
        <v>0</v>
      </c>
      <c r="P12" s="45"/>
      <c r="Q12" s="48">
        <v>0</v>
      </c>
      <c r="R12" s="45"/>
      <c r="S12" s="48">
        <v>0</v>
      </c>
      <c r="T12" s="45"/>
      <c r="U12" s="48">
        <f t="shared" si="2"/>
        <v>0</v>
      </c>
      <c r="V12" s="45"/>
      <c r="W12" s="47">
        <f t="shared" si="3"/>
        <v>0</v>
      </c>
      <c r="X12" s="45"/>
      <c r="Y12" s="48">
        <v>8890.06</v>
      </c>
      <c r="Z12" s="45"/>
      <c r="AA12" s="48">
        <v>0</v>
      </c>
      <c r="AB12" s="45"/>
      <c r="AC12" s="48">
        <f t="shared" si="4"/>
        <v>8890.06</v>
      </c>
      <c r="AD12" s="45"/>
      <c r="AE12" s="47">
        <f t="shared" si="5"/>
        <v>1</v>
      </c>
      <c r="AF12" s="45"/>
      <c r="AG12" s="48">
        <v>0</v>
      </c>
      <c r="AH12" s="45"/>
      <c r="AI12" s="48">
        <v>0</v>
      </c>
      <c r="AJ12" s="45"/>
      <c r="AK12" s="48">
        <f t="shared" si="6"/>
        <v>0</v>
      </c>
      <c r="AL12" s="45"/>
      <c r="AM12" s="47">
        <f t="shared" si="7"/>
        <v>0</v>
      </c>
      <c r="AN12" s="45"/>
      <c r="AO12" s="48">
        <v>0</v>
      </c>
      <c r="AP12" s="45"/>
      <c r="AQ12" s="48">
        <v>0</v>
      </c>
      <c r="AR12" s="45"/>
      <c r="AS12" s="48">
        <f t="shared" si="8"/>
        <v>0</v>
      </c>
      <c r="AT12" s="45"/>
      <c r="AU12" s="47">
        <f t="shared" si="9"/>
        <v>0</v>
      </c>
      <c r="AV12" s="45"/>
      <c r="AW12" s="48">
        <v>0</v>
      </c>
      <c r="AX12" s="45"/>
      <c r="AY12" s="48">
        <v>0</v>
      </c>
      <c r="AZ12" s="45"/>
      <c r="BA12" s="48">
        <f t="shared" si="10"/>
        <v>0</v>
      </c>
      <c r="BB12" s="45"/>
      <c r="BC12" s="47">
        <f t="shared" si="11"/>
        <v>0</v>
      </c>
      <c r="BD12" s="45"/>
      <c r="BE12" s="48">
        <v>0</v>
      </c>
      <c r="BF12" s="45"/>
      <c r="BG12" s="48"/>
      <c r="BH12" s="45"/>
      <c r="BI12" s="48"/>
      <c r="BJ12" s="45"/>
      <c r="BK12" s="47"/>
      <c r="BL12" s="45"/>
      <c r="BM12" s="48">
        <v>0</v>
      </c>
      <c r="BN12" s="45"/>
      <c r="BO12" s="48"/>
      <c r="BP12" s="45"/>
      <c r="BQ12" s="48"/>
      <c r="BR12" s="45"/>
      <c r="BS12" s="47"/>
      <c r="BT12" s="45"/>
      <c r="BU12" s="48">
        <v>0</v>
      </c>
      <c r="BV12" s="45"/>
      <c r="BW12" s="48"/>
      <c r="BX12" s="45"/>
      <c r="BY12" s="48"/>
      <c r="BZ12" s="45"/>
      <c r="CA12" s="47"/>
      <c r="CB12" s="45"/>
      <c r="CC12" s="48">
        <v>0</v>
      </c>
      <c r="CD12" s="45"/>
      <c r="CE12" s="48"/>
      <c r="CF12" s="45"/>
      <c r="CG12" s="48"/>
      <c r="CH12" s="45"/>
      <c r="CI12" s="47"/>
      <c r="CJ12" s="45"/>
      <c r="CK12" s="48">
        <v>0</v>
      </c>
      <c r="CL12" s="45"/>
      <c r="CM12" s="48"/>
      <c r="CN12" s="45"/>
      <c r="CO12" s="48"/>
      <c r="CP12" s="45"/>
      <c r="CQ12" s="47"/>
      <c r="CR12" s="45"/>
      <c r="CS12" s="48">
        <f t="shared" si="12"/>
        <v>8890.06</v>
      </c>
      <c r="CT12" s="45"/>
      <c r="CU12" s="48">
        <f t="shared" si="13"/>
        <v>0</v>
      </c>
      <c r="CV12" s="45"/>
      <c r="CW12" s="48">
        <f t="shared" si="14"/>
        <v>8890.06</v>
      </c>
      <c r="CX12" s="45"/>
      <c r="CY12" s="47">
        <f t="shared" si="15"/>
        <v>1</v>
      </c>
    </row>
    <row r="13" spans="1:103" x14ac:dyDescent="0.35">
      <c r="A13" s="42"/>
      <c r="B13" s="42"/>
      <c r="C13" s="42"/>
      <c r="D13" s="42"/>
      <c r="E13" s="42"/>
      <c r="F13" s="42"/>
      <c r="G13" s="42"/>
      <c r="H13" s="42" t="s">
        <v>300</v>
      </c>
      <c r="I13" s="48">
        <v>8320.1</v>
      </c>
      <c r="J13" s="45"/>
      <c r="K13" s="48">
        <v>9001</v>
      </c>
      <c r="L13" s="45"/>
      <c r="M13" s="48">
        <f t="shared" si="0"/>
        <v>-680.9</v>
      </c>
      <c r="N13" s="45"/>
      <c r="O13" s="47">
        <f t="shared" si="1"/>
        <v>0.92435</v>
      </c>
      <c r="P13" s="45"/>
      <c r="Q13" s="48">
        <v>4231.1400000000003</v>
      </c>
      <c r="R13" s="45"/>
      <c r="S13" s="48">
        <v>9001</v>
      </c>
      <c r="T13" s="45"/>
      <c r="U13" s="48">
        <f t="shared" si="2"/>
        <v>-4769.8599999999997</v>
      </c>
      <c r="V13" s="45"/>
      <c r="W13" s="47">
        <f t="shared" si="3"/>
        <v>0.47006999999999999</v>
      </c>
      <c r="X13" s="45"/>
      <c r="Y13" s="48">
        <v>54903.51</v>
      </c>
      <c r="Z13" s="45"/>
      <c r="AA13" s="48">
        <v>9001</v>
      </c>
      <c r="AB13" s="45"/>
      <c r="AC13" s="48">
        <f t="shared" si="4"/>
        <v>45902.51</v>
      </c>
      <c r="AD13" s="45"/>
      <c r="AE13" s="47">
        <f t="shared" si="5"/>
        <v>6.09971</v>
      </c>
      <c r="AF13" s="45"/>
      <c r="AG13" s="48">
        <v>0</v>
      </c>
      <c r="AH13" s="45"/>
      <c r="AI13" s="48">
        <v>9001</v>
      </c>
      <c r="AJ13" s="45"/>
      <c r="AK13" s="48">
        <f t="shared" si="6"/>
        <v>-9001</v>
      </c>
      <c r="AL13" s="45"/>
      <c r="AM13" s="47">
        <f t="shared" si="7"/>
        <v>0</v>
      </c>
      <c r="AN13" s="45"/>
      <c r="AO13" s="48">
        <v>0</v>
      </c>
      <c r="AP13" s="45"/>
      <c r="AQ13" s="48">
        <v>9001</v>
      </c>
      <c r="AR13" s="45"/>
      <c r="AS13" s="48">
        <f t="shared" si="8"/>
        <v>-9001</v>
      </c>
      <c r="AT13" s="45"/>
      <c r="AU13" s="47">
        <f t="shared" si="9"/>
        <v>0</v>
      </c>
      <c r="AV13" s="45"/>
      <c r="AW13" s="48">
        <v>0</v>
      </c>
      <c r="AX13" s="45"/>
      <c r="AY13" s="48">
        <v>9001</v>
      </c>
      <c r="AZ13" s="45"/>
      <c r="BA13" s="48">
        <f t="shared" si="10"/>
        <v>-9001</v>
      </c>
      <c r="BB13" s="45"/>
      <c r="BC13" s="47">
        <f t="shared" si="11"/>
        <v>0</v>
      </c>
      <c r="BD13" s="45"/>
      <c r="BE13" s="48">
        <v>0</v>
      </c>
      <c r="BF13" s="45"/>
      <c r="BG13" s="48">
        <v>9000</v>
      </c>
      <c r="BH13" s="45"/>
      <c r="BI13" s="48">
        <f>ROUND((BE13-BG13),5)</f>
        <v>-9000</v>
      </c>
      <c r="BJ13" s="45"/>
      <c r="BK13" s="47">
        <f>ROUND(IF(BG13=0, IF(BE13=0, 0, 1), BE13/BG13),5)</f>
        <v>0</v>
      </c>
      <c r="BL13" s="45"/>
      <c r="BM13" s="48">
        <v>0</v>
      </c>
      <c r="BN13" s="45"/>
      <c r="BO13" s="48">
        <v>9000</v>
      </c>
      <c r="BP13" s="45"/>
      <c r="BQ13" s="48">
        <f>ROUND((BM13-BO13),5)</f>
        <v>-9000</v>
      </c>
      <c r="BR13" s="45"/>
      <c r="BS13" s="47">
        <f>ROUND(IF(BO13=0, IF(BM13=0, 0, 1), BM13/BO13),5)</f>
        <v>0</v>
      </c>
      <c r="BT13" s="45"/>
      <c r="BU13" s="48">
        <v>0</v>
      </c>
      <c r="BV13" s="45"/>
      <c r="BW13" s="48">
        <v>9000</v>
      </c>
      <c r="BX13" s="45"/>
      <c r="BY13" s="48">
        <f>ROUND((BU13-BW13),5)</f>
        <v>-9000</v>
      </c>
      <c r="BZ13" s="45"/>
      <c r="CA13" s="47">
        <f>ROUND(IF(BW13=0, IF(BU13=0, 0, 1), BU13/BW13),5)</f>
        <v>0</v>
      </c>
      <c r="CB13" s="45"/>
      <c r="CC13" s="48">
        <v>0</v>
      </c>
      <c r="CD13" s="45"/>
      <c r="CE13" s="48">
        <v>9000</v>
      </c>
      <c r="CF13" s="45"/>
      <c r="CG13" s="48">
        <f>ROUND((CC13-CE13),5)</f>
        <v>-9000</v>
      </c>
      <c r="CH13" s="45"/>
      <c r="CI13" s="47">
        <f>ROUND(IF(CE13=0, IF(CC13=0, 0, 1), CC13/CE13),5)</f>
        <v>0</v>
      </c>
      <c r="CJ13" s="45"/>
      <c r="CK13" s="48">
        <v>0</v>
      </c>
      <c r="CL13" s="45"/>
      <c r="CM13" s="48">
        <v>9000</v>
      </c>
      <c r="CN13" s="45"/>
      <c r="CO13" s="48">
        <f>ROUND((CK13-CM13),5)</f>
        <v>-9000</v>
      </c>
      <c r="CP13" s="45"/>
      <c r="CQ13" s="47">
        <f>ROUND(IF(CM13=0, IF(CK13=0, 0, 1), CK13/CM13),5)</f>
        <v>0</v>
      </c>
      <c r="CR13" s="45"/>
      <c r="CS13" s="48">
        <f t="shared" si="12"/>
        <v>67454.75</v>
      </c>
      <c r="CT13" s="45"/>
      <c r="CU13" s="48">
        <f t="shared" si="13"/>
        <v>99006</v>
      </c>
      <c r="CV13" s="45"/>
      <c r="CW13" s="48">
        <f t="shared" si="14"/>
        <v>-31551.25</v>
      </c>
      <c r="CX13" s="45"/>
      <c r="CY13" s="47">
        <f t="shared" si="15"/>
        <v>0.68132000000000004</v>
      </c>
    </row>
    <row r="14" spans="1:103" x14ac:dyDescent="0.35">
      <c r="A14" s="42"/>
      <c r="B14" s="42"/>
      <c r="C14" s="42"/>
      <c r="D14" s="42"/>
      <c r="E14" s="42"/>
      <c r="F14" s="42"/>
      <c r="G14" s="42"/>
      <c r="H14" s="42" t="s">
        <v>299</v>
      </c>
      <c r="I14" s="48">
        <v>11473.37</v>
      </c>
      <c r="J14" s="45"/>
      <c r="K14" s="48">
        <v>19181</v>
      </c>
      <c r="L14" s="45"/>
      <c r="M14" s="48">
        <f t="shared" si="0"/>
        <v>-7707.63</v>
      </c>
      <c r="N14" s="45"/>
      <c r="O14" s="47">
        <f t="shared" si="1"/>
        <v>0.59816000000000003</v>
      </c>
      <c r="P14" s="45"/>
      <c r="Q14" s="48">
        <v>23257.91</v>
      </c>
      <c r="R14" s="45"/>
      <c r="S14" s="48">
        <v>19181</v>
      </c>
      <c r="T14" s="45"/>
      <c r="U14" s="48">
        <f t="shared" si="2"/>
        <v>4076.91</v>
      </c>
      <c r="V14" s="45"/>
      <c r="W14" s="47">
        <f t="shared" si="3"/>
        <v>1.21255</v>
      </c>
      <c r="X14" s="45"/>
      <c r="Y14" s="48">
        <v>119031.06</v>
      </c>
      <c r="Z14" s="45"/>
      <c r="AA14" s="48">
        <v>19181</v>
      </c>
      <c r="AB14" s="45"/>
      <c r="AC14" s="48">
        <f t="shared" si="4"/>
        <v>99850.06</v>
      </c>
      <c r="AD14" s="45"/>
      <c r="AE14" s="47">
        <f t="shared" si="5"/>
        <v>6.2056800000000001</v>
      </c>
      <c r="AF14" s="45"/>
      <c r="AG14" s="48">
        <v>0</v>
      </c>
      <c r="AH14" s="45"/>
      <c r="AI14" s="48">
        <v>19181</v>
      </c>
      <c r="AJ14" s="45"/>
      <c r="AK14" s="48">
        <f t="shared" si="6"/>
        <v>-19181</v>
      </c>
      <c r="AL14" s="45"/>
      <c r="AM14" s="47">
        <f t="shared" si="7"/>
        <v>0</v>
      </c>
      <c r="AN14" s="45"/>
      <c r="AO14" s="48">
        <v>0</v>
      </c>
      <c r="AP14" s="45"/>
      <c r="AQ14" s="48">
        <v>19181</v>
      </c>
      <c r="AR14" s="45"/>
      <c r="AS14" s="48">
        <f t="shared" si="8"/>
        <v>-19181</v>
      </c>
      <c r="AT14" s="45"/>
      <c r="AU14" s="47">
        <f t="shared" si="9"/>
        <v>0</v>
      </c>
      <c r="AV14" s="45"/>
      <c r="AW14" s="48">
        <v>0</v>
      </c>
      <c r="AX14" s="45"/>
      <c r="AY14" s="48">
        <v>19181</v>
      </c>
      <c r="AZ14" s="45"/>
      <c r="BA14" s="48">
        <f t="shared" si="10"/>
        <v>-19181</v>
      </c>
      <c r="BB14" s="45"/>
      <c r="BC14" s="47">
        <f t="shared" si="11"/>
        <v>0</v>
      </c>
      <c r="BD14" s="45"/>
      <c r="BE14" s="48">
        <v>0</v>
      </c>
      <c r="BF14" s="45"/>
      <c r="BG14" s="48">
        <v>19181</v>
      </c>
      <c r="BH14" s="45"/>
      <c r="BI14" s="48">
        <f>ROUND((BE14-BG14),5)</f>
        <v>-19181</v>
      </c>
      <c r="BJ14" s="45"/>
      <c r="BK14" s="47">
        <f>ROUND(IF(BG14=0, IF(BE14=0, 0, 1), BE14/BG14),5)</f>
        <v>0</v>
      </c>
      <c r="BL14" s="45"/>
      <c r="BM14" s="48">
        <v>0</v>
      </c>
      <c r="BN14" s="45"/>
      <c r="BO14" s="48">
        <v>19181</v>
      </c>
      <c r="BP14" s="45"/>
      <c r="BQ14" s="48">
        <f>ROUND((BM14-BO14),5)</f>
        <v>-19181</v>
      </c>
      <c r="BR14" s="45"/>
      <c r="BS14" s="47">
        <f>ROUND(IF(BO14=0, IF(BM14=0, 0, 1), BM14/BO14),5)</f>
        <v>0</v>
      </c>
      <c r="BT14" s="45"/>
      <c r="BU14" s="48">
        <v>0</v>
      </c>
      <c r="BV14" s="45"/>
      <c r="BW14" s="48">
        <v>19181</v>
      </c>
      <c r="BX14" s="45"/>
      <c r="BY14" s="48">
        <f>ROUND((BU14-BW14),5)</f>
        <v>-19181</v>
      </c>
      <c r="BZ14" s="45"/>
      <c r="CA14" s="47">
        <f>ROUND(IF(BW14=0, IF(BU14=0, 0, 1), BU14/BW14),5)</f>
        <v>0</v>
      </c>
      <c r="CB14" s="45"/>
      <c r="CC14" s="48">
        <v>0</v>
      </c>
      <c r="CD14" s="45"/>
      <c r="CE14" s="48">
        <v>19181</v>
      </c>
      <c r="CF14" s="45"/>
      <c r="CG14" s="48">
        <f>ROUND((CC14-CE14),5)</f>
        <v>-19181</v>
      </c>
      <c r="CH14" s="45"/>
      <c r="CI14" s="47">
        <f>ROUND(IF(CE14=0, IF(CC14=0, 0, 1), CC14/CE14),5)</f>
        <v>0</v>
      </c>
      <c r="CJ14" s="45"/>
      <c r="CK14" s="48">
        <v>0</v>
      </c>
      <c r="CL14" s="45"/>
      <c r="CM14" s="48">
        <v>19181</v>
      </c>
      <c r="CN14" s="45"/>
      <c r="CO14" s="48">
        <f>ROUND((CK14-CM14),5)</f>
        <v>-19181</v>
      </c>
      <c r="CP14" s="45"/>
      <c r="CQ14" s="47">
        <f>ROUND(IF(CM14=0, IF(CK14=0, 0, 1), CK14/CM14),5)</f>
        <v>0</v>
      </c>
      <c r="CR14" s="45"/>
      <c r="CS14" s="48">
        <f t="shared" si="12"/>
        <v>153762.34</v>
      </c>
      <c r="CT14" s="45"/>
      <c r="CU14" s="48">
        <f t="shared" si="13"/>
        <v>210991</v>
      </c>
      <c r="CV14" s="45"/>
      <c r="CW14" s="48">
        <f t="shared" si="14"/>
        <v>-57228.66</v>
      </c>
      <c r="CX14" s="45"/>
      <c r="CY14" s="47">
        <f t="shared" si="15"/>
        <v>0.72875999999999996</v>
      </c>
    </row>
    <row r="15" spans="1:103" x14ac:dyDescent="0.35">
      <c r="A15" s="42"/>
      <c r="B15" s="42"/>
      <c r="C15" s="42"/>
      <c r="D15" s="42"/>
      <c r="E15" s="42"/>
      <c r="F15" s="42"/>
      <c r="G15" s="42"/>
      <c r="H15" s="42" t="s">
        <v>298</v>
      </c>
      <c r="I15" s="48">
        <v>10313.700000000001</v>
      </c>
      <c r="J15" s="45"/>
      <c r="K15" s="48">
        <v>15242</v>
      </c>
      <c r="L15" s="45"/>
      <c r="M15" s="48">
        <f t="shared" si="0"/>
        <v>-4928.3</v>
      </c>
      <c r="N15" s="45"/>
      <c r="O15" s="47">
        <f t="shared" si="1"/>
        <v>0.67666000000000004</v>
      </c>
      <c r="P15" s="45"/>
      <c r="Q15" s="48">
        <v>7919.77</v>
      </c>
      <c r="R15" s="45"/>
      <c r="S15" s="48">
        <v>15242</v>
      </c>
      <c r="T15" s="45"/>
      <c r="U15" s="48">
        <f t="shared" si="2"/>
        <v>-7322.23</v>
      </c>
      <c r="V15" s="45"/>
      <c r="W15" s="47">
        <f t="shared" si="3"/>
        <v>0.51959999999999995</v>
      </c>
      <c r="X15" s="45"/>
      <c r="Y15" s="48">
        <v>16815.240000000002</v>
      </c>
      <c r="Z15" s="45"/>
      <c r="AA15" s="48">
        <v>15242</v>
      </c>
      <c r="AB15" s="45"/>
      <c r="AC15" s="48">
        <f t="shared" si="4"/>
        <v>1573.24</v>
      </c>
      <c r="AD15" s="45"/>
      <c r="AE15" s="47">
        <f t="shared" si="5"/>
        <v>1.1032200000000001</v>
      </c>
      <c r="AF15" s="45"/>
      <c r="AG15" s="48">
        <v>0</v>
      </c>
      <c r="AH15" s="45"/>
      <c r="AI15" s="48">
        <v>15242</v>
      </c>
      <c r="AJ15" s="45"/>
      <c r="AK15" s="48">
        <f t="shared" si="6"/>
        <v>-15242</v>
      </c>
      <c r="AL15" s="45"/>
      <c r="AM15" s="47">
        <f t="shared" si="7"/>
        <v>0</v>
      </c>
      <c r="AN15" s="45"/>
      <c r="AO15" s="48">
        <v>3937.89</v>
      </c>
      <c r="AP15" s="45"/>
      <c r="AQ15" s="48">
        <v>15242</v>
      </c>
      <c r="AR15" s="45"/>
      <c r="AS15" s="48">
        <f t="shared" si="8"/>
        <v>-11304.11</v>
      </c>
      <c r="AT15" s="45"/>
      <c r="AU15" s="47">
        <f t="shared" si="9"/>
        <v>0.25835999999999998</v>
      </c>
      <c r="AV15" s="45"/>
      <c r="AW15" s="48">
        <v>0</v>
      </c>
      <c r="AX15" s="45"/>
      <c r="AY15" s="48">
        <v>15242</v>
      </c>
      <c r="AZ15" s="45"/>
      <c r="BA15" s="48">
        <f t="shared" si="10"/>
        <v>-15242</v>
      </c>
      <c r="BB15" s="45"/>
      <c r="BC15" s="47">
        <f t="shared" si="11"/>
        <v>0</v>
      </c>
      <c r="BD15" s="45"/>
      <c r="BE15" s="48">
        <v>0</v>
      </c>
      <c r="BF15" s="45"/>
      <c r="BG15" s="48">
        <v>15242</v>
      </c>
      <c r="BH15" s="45"/>
      <c r="BI15" s="48">
        <f>ROUND((BE15-BG15),5)</f>
        <v>-15242</v>
      </c>
      <c r="BJ15" s="45"/>
      <c r="BK15" s="47">
        <f>ROUND(IF(BG15=0, IF(BE15=0, 0, 1), BE15/BG15),5)</f>
        <v>0</v>
      </c>
      <c r="BL15" s="45"/>
      <c r="BM15" s="48">
        <v>0</v>
      </c>
      <c r="BN15" s="45"/>
      <c r="BO15" s="48">
        <v>15242</v>
      </c>
      <c r="BP15" s="45"/>
      <c r="BQ15" s="48">
        <f>ROUND((BM15-BO15),5)</f>
        <v>-15242</v>
      </c>
      <c r="BR15" s="45"/>
      <c r="BS15" s="47">
        <f>ROUND(IF(BO15=0, IF(BM15=0, 0, 1), BM15/BO15),5)</f>
        <v>0</v>
      </c>
      <c r="BT15" s="45"/>
      <c r="BU15" s="48">
        <v>0</v>
      </c>
      <c r="BV15" s="45"/>
      <c r="BW15" s="48">
        <v>15241</v>
      </c>
      <c r="BX15" s="45"/>
      <c r="BY15" s="48">
        <f>ROUND((BU15-BW15),5)</f>
        <v>-15241</v>
      </c>
      <c r="BZ15" s="45"/>
      <c r="CA15" s="47">
        <f>ROUND(IF(BW15=0, IF(BU15=0, 0, 1), BU15/BW15),5)</f>
        <v>0</v>
      </c>
      <c r="CB15" s="45"/>
      <c r="CC15" s="48">
        <v>0</v>
      </c>
      <c r="CD15" s="45"/>
      <c r="CE15" s="48">
        <v>15241</v>
      </c>
      <c r="CF15" s="45"/>
      <c r="CG15" s="48">
        <f>ROUND((CC15-CE15),5)</f>
        <v>-15241</v>
      </c>
      <c r="CH15" s="45"/>
      <c r="CI15" s="47">
        <f>ROUND(IF(CE15=0, IF(CC15=0, 0, 1), CC15/CE15),5)</f>
        <v>0</v>
      </c>
      <c r="CJ15" s="45"/>
      <c r="CK15" s="48">
        <v>0</v>
      </c>
      <c r="CL15" s="45"/>
      <c r="CM15" s="48">
        <v>15241</v>
      </c>
      <c r="CN15" s="45"/>
      <c r="CO15" s="48">
        <f>ROUND((CK15-CM15),5)</f>
        <v>-15241</v>
      </c>
      <c r="CP15" s="45"/>
      <c r="CQ15" s="47">
        <f>ROUND(IF(CM15=0, IF(CK15=0, 0, 1), CK15/CM15),5)</f>
        <v>0</v>
      </c>
      <c r="CR15" s="45"/>
      <c r="CS15" s="48">
        <f t="shared" si="12"/>
        <v>38986.6</v>
      </c>
      <c r="CT15" s="45"/>
      <c r="CU15" s="48">
        <f t="shared" si="13"/>
        <v>167659</v>
      </c>
      <c r="CV15" s="45"/>
      <c r="CW15" s="48">
        <f t="shared" si="14"/>
        <v>-128672.4</v>
      </c>
      <c r="CX15" s="45"/>
      <c r="CY15" s="47">
        <f t="shared" si="15"/>
        <v>0.23254</v>
      </c>
    </row>
    <row r="16" spans="1:103" x14ac:dyDescent="0.35">
      <c r="A16" s="42"/>
      <c r="B16" s="42"/>
      <c r="C16" s="42"/>
      <c r="D16" s="42"/>
      <c r="E16" s="42"/>
      <c r="F16" s="42"/>
      <c r="G16" s="42"/>
      <c r="H16" s="42" t="s">
        <v>297</v>
      </c>
      <c r="I16" s="48">
        <v>0</v>
      </c>
      <c r="J16" s="45"/>
      <c r="K16" s="48">
        <v>0</v>
      </c>
      <c r="L16" s="45"/>
      <c r="M16" s="48">
        <f t="shared" si="0"/>
        <v>0</v>
      </c>
      <c r="N16" s="45"/>
      <c r="O16" s="47">
        <f t="shared" si="1"/>
        <v>0</v>
      </c>
      <c r="P16" s="45"/>
      <c r="Q16" s="48">
        <v>0</v>
      </c>
      <c r="R16" s="45"/>
      <c r="S16" s="48">
        <v>0</v>
      </c>
      <c r="T16" s="45"/>
      <c r="U16" s="48">
        <f t="shared" si="2"/>
        <v>0</v>
      </c>
      <c r="V16" s="45"/>
      <c r="W16" s="47">
        <f t="shared" si="3"/>
        <v>0</v>
      </c>
      <c r="X16" s="45"/>
      <c r="Y16" s="48">
        <v>0</v>
      </c>
      <c r="Z16" s="45"/>
      <c r="AA16" s="48">
        <v>0</v>
      </c>
      <c r="AB16" s="45"/>
      <c r="AC16" s="48">
        <f t="shared" si="4"/>
        <v>0</v>
      </c>
      <c r="AD16" s="45"/>
      <c r="AE16" s="47">
        <f t="shared" si="5"/>
        <v>0</v>
      </c>
      <c r="AF16" s="45"/>
      <c r="AG16" s="48">
        <v>0</v>
      </c>
      <c r="AH16" s="45"/>
      <c r="AI16" s="48">
        <v>0</v>
      </c>
      <c r="AJ16" s="45"/>
      <c r="AK16" s="48">
        <f t="shared" si="6"/>
        <v>0</v>
      </c>
      <c r="AL16" s="45"/>
      <c r="AM16" s="47">
        <f t="shared" si="7"/>
        <v>0</v>
      </c>
      <c r="AN16" s="45"/>
      <c r="AO16" s="48">
        <v>0</v>
      </c>
      <c r="AP16" s="45"/>
      <c r="AQ16" s="48">
        <v>0</v>
      </c>
      <c r="AR16" s="45"/>
      <c r="AS16" s="48">
        <f t="shared" si="8"/>
        <v>0</v>
      </c>
      <c r="AT16" s="45"/>
      <c r="AU16" s="47">
        <f t="shared" si="9"/>
        <v>0</v>
      </c>
      <c r="AV16" s="45"/>
      <c r="AW16" s="48">
        <v>0</v>
      </c>
      <c r="AX16" s="45"/>
      <c r="AY16" s="48">
        <v>0</v>
      </c>
      <c r="AZ16" s="45"/>
      <c r="BA16" s="48">
        <f t="shared" si="10"/>
        <v>0</v>
      </c>
      <c r="BB16" s="45"/>
      <c r="BC16" s="47">
        <f t="shared" si="11"/>
        <v>0</v>
      </c>
      <c r="BD16" s="45"/>
      <c r="BE16" s="48">
        <v>0</v>
      </c>
      <c r="BF16" s="45"/>
      <c r="BG16" s="48"/>
      <c r="BH16" s="45"/>
      <c r="BI16" s="48"/>
      <c r="BJ16" s="45"/>
      <c r="BK16" s="47"/>
      <c r="BL16" s="45"/>
      <c r="BM16" s="48">
        <v>0</v>
      </c>
      <c r="BN16" s="45"/>
      <c r="BO16" s="48"/>
      <c r="BP16" s="45"/>
      <c r="BQ16" s="48"/>
      <c r="BR16" s="45"/>
      <c r="BS16" s="47"/>
      <c r="BT16" s="45"/>
      <c r="BU16" s="48">
        <v>0</v>
      </c>
      <c r="BV16" s="45"/>
      <c r="BW16" s="48"/>
      <c r="BX16" s="45"/>
      <c r="BY16" s="48"/>
      <c r="BZ16" s="45"/>
      <c r="CA16" s="47"/>
      <c r="CB16" s="45"/>
      <c r="CC16" s="48">
        <v>0</v>
      </c>
      <c r="CD16" s="45"/>
      <c r="CE16" s="48"/>
      <c r="CF16" s="45"/>
      <c r="CG16" s="48"/>
      <c r="CH16" s="45"/>
      <c r="CI16" s="47"/>
      <c r="CJ16" s="45"/>
      <c r="CK16" s="48">
        <v>0</v>
      </c>
      <c r="CL16" s="45"/>
      <c r="CM16" s="48"/>
      <c r="CN16" s="45"/>
      <c r="CO16" s="48"/>
      <c r="CP16" s="45"/>
      <c r="CQ16" s="47"/>
      <c r="CR16" s="45"/>
      <c r="CS16" s="48">
        <f t="shared" si="12"/>
        <v>0</v>
      </c>
      <c r="CT16" s="45"/>
      <c r="CU16" s="48">
        <f t="shared" si="13"/>
        <v>0</v>
      </c>
      <c r="CV16" s="45"/>
      <c r="CW16" s="48">
        <f t="shared" si="14"/>
        <v>0</v>
      </c>
      <c r="CX16" s="45"/>
      <c r="CY16" s="47">
        <f t="shared" si="15"/>
        <v>0</v>
      </c>
    </row>
    <row r="17" spans="1:103" x14ac:dyDescent="0.35">
      <c r="A17" s="42"/>
      <c r="B17" s="42"/>
      <c r="C17" s="42"/>
      <c r="D17" s="42"/>
      <c r="E17" s="42"/>
      <c r="F17" s="42"/>
      <c r="G17" s="42"/>
      <c r="H17" s="42" t="s">
        <v>296</v>
      </c>
      <c r="I17" s="48">
        <v>0</v>
      </c>
      <c r="J17" s="45"/>
      <c r="K17" s="48">
        <v>0</v>
      </c>
      <c r="L17" s="45"/>
      <c r="M17" s="48">
        <f t="shared" si="0"/>
        <v>0</v>
      </c>
      <c r="N17" s="45"/>
      <c r="O17" s="47">
        <f t="shared" si="1"/>
        <v>0</v>
      </c>
      <c r="P17" s="45"/>
      <c r="Q17" s="48">
        <v>0</v>
      </c>
      <c r="R17" s="45"/>
      <c r="S17" s="48">
        <v>0</v>
      </c>
      <c r="T17" s="45"/>
      <c r="U17" s="48">
        <f t="shared" si="2"/>
        <v>0</v>
      </c>
      <c r="V17" s="45"/>
      <c r="W17" s="47">
        <f t="shared" si="3"/>
        <v>0</v>
      </c>
      <c r="X17" s="45"/>
      <c r="Y17" s="48">
        <v>0</v>
      </c>
      <c r="Z17" s="45"/>
      <c r="AA17" s="48">
        <v>0</v>
      </c>
      <c r="AB17" s="45"/>
      <c r="AC17" s="48">
        <f t="shared" si="4"/>
        <v>0</v>
      </c>
      <c r="AD17" s="45"/>
      <c r="AE17" s="47">
        <f t="shared" si="5"/>
        <v>0</v>
      </c>
      <c r="AF17" s="45"/>
      <c r="AG17" s="48">
        <v>0</v>
      </c>
      <c r="AH17" s="45"/>
      <c r="AI17" s="48">
        <v>0</v>
      </c>
      <c r="AJ17" s="45"/>
      <c r="AK17" s="48">
        <f t="shared" si="6"/>
        <v>0</v>
      </c>
      <c r="AL17" s="45"/>
      <c r="AM17" s="47">
        <f t="shared" si="7"/>
        <v>0</v>
      </c>
      <c r="AN17" s="45"/>
      <c r="AO17" s="48">
        <v>0</v>
      </c>
      <c r="AP17" s="45"/>
      <c r="AQ17" s="48">
        <v>0</v>
      </c>
      <c r="AR17" s="45"/>
      <c r="AS17" s="48">
        <f t="shared" si="8"/>
        <v>0</v>
      </c>
      <c r="AT17" s="45"/>
      <c r="AU17" s="47">
        <f t="shared" si="9"/>
        <v>0</v>
      </c>
      <c r="AV17" s="45"/>
      <c r="AW17" s="48">
        <v>0</v>
      </c>
      <c r="AX17" s="45"/>
      <c r="AY17" s="48">
        <v>0</v>
      </c>
      <c r="AZ17" s="45"/>
      <c r="BA17" s="48">
        <f t="shared" si="10"/>
        <v>0</v>
      </c>
      <c r="BB17" s="45"/>
      <c r="BC17" s="47">
        <f t="shared" si="11"/>
        <v>0</v>
      </c>
      <c r="BD17" s="45"/>
      <c r="BE17" s="48">
        <v>0</v>
      </c>
      <c r="BF17" s="45"/>
      <c r="BG17" s="48"/>
      <c r="BH17" s="45"/>
      <c r="BI17" s="48"/>
      <c r="BJ17" s="45"/>
      <c r="BK17" s="47"/>
      <c r="BL17" s="45"/>
      <c r="BM17" s="48">
        <v>0</v>
      </c>
      <c r="BN17" s="45"/>
      <c r="BO17" s="48"/>
      <c r="BP17" s="45"/>
      <c r="BQ17" s="48"/>
      <c r="BR17" s="45"/>
      <c r="BS17" s="47"/>
      <c r="BT17" s="45"/>
      <c r="BU17" s="48">
        <v>0</v>
      </c>
      <c r="BV17" s="45"/>
      <c r="BW17" s="48"/>
      <c r="BX17" s="45"/>
      <c r="BY17" s="48"/>
      <c r="BZ17" s="45"/>
      <c r="CA17" s="47"/>
      <c r="CB17" s="45"/>
      <c r="CC17" s="48">
        <v>0</v>
      </c>
      <c r="CD17" s="45"/>
      <c r="CE17" s="48"/>
      <c r="CF17" s="45"/>
      <c r="CG17" s="48"/>
      <c r="CH17" s="45"/>
      <c r="CI17" s="47"/>
      <c r="CJ17" s="45"/>
      <c r="CK17" s="48">
        <v>0</v>
      </c>
      <c r="CL17" s="45"/>
      <c r="CM17" s="48"/>
      <c r="CN17" s="45"/>
      <c r="CO17" s="48"/>
      <c r="CP17" s="45"/>
      <c r="CQ17" s="47"/>
      <c r="CR17" s="45"/>
      <c r="CS17" s="48">
        <f t="shared" si="12"/>
        <v>0</v>
      </c>
      <c r="CT17" s="45"/>
      <c r="CU17" s="48">
        <f t="shared" si="13"/>
        <v>0</v>
      </c>
      <c r="CV17" s="45"/>
      <c r="CW17" s="48">
        <f t="shared" si="14"/>
        <v>0</v>
      </c>
      <c r="CX17" s="45"/>
      <c r="CY17" s="47">
        <f t="shared" si="15"/>
        <v>0</v>
      </c>
    </row>
    <row r="18" spans="1:103" ht="21.75" thickBot="1" x14ac:dyDescent="0.4">
      <c r="A18" s="42"/>
      <c r="B18" s="42"/>
      <c r="C18" s="42"/>
      <c r="D18" s="42"/>
      <c r="E18" s="42"/>
      <c r="F18" s="42"/>
      <c r="G18" s="42"/>
      <c r="H18" s="42" t="s">
        <v>295</v>
      </c>
      <c r="I18" s="50">
        <v>0</v>
      </c>
      <c r="J18" s="45"/>
      <c r="K18" s="50">
        <v>0</v>
      </c>
      <c r="L18" s="45"/>
      <c r="M18" s="50">
        <f t="shared" si="0"/>
        <v>0</v>
      </c>
      <c r="N18" s="45"/>
      <c r="O18" s="49">
        <f t="shared" si="1"/>
        <v>0</v>
      </c>
      <c r="P18" s="45"/>
      <c r="Q18" s="50">
        <v>0</v>
      </c>
      <c r="R18" s="45"/>
      <c r="S18" s="50">
        <v>0</v>
      </c>
      <c r="T18" s="45"/>
      <c r="U18" s="50">
        <f t="shared" si="2"/>
        <v>0</v>
      </c>
      <c r="V18" s="45"/>
      <c r="W18" s="49">
        <f t="shared" si="3"/>
        <v>0</v>
      </c>
      <c r="X18" s="45"/>
      <c r="Y18" s="50">
        <v>0</v>
      </c>
      <c r="Z18" s="45"/>
      <c r="AA18" s="50">
        <v>0</v>
      </c>
      <c r="AB18" s="45"/>
      <c r="AC18" s="50">
        <f t="shared" si="4"/>
        <v>0</v>
      </c>
      <c r="AD18" s="45"/>
      <c r="AE18" s="49">
        <f t="shared" si="5"/>
        <v>0</v>
      </c>
      <c r="AF18" s="45"/>
      <c r="AG18" s="50">
        <v>0</v>
      </c>
      <c r="AH18" s="45"/>
      <c r="AI18" s="50">
        <v>0</v>
      </c>
      <c r="AJ18" s="45"/>
      <c r="AK18" s="50">
        <f t="shared" si="6"/>
        <v>0</v>
      </c>
      <c r="AL18" s="45"/>
      <c r="AM18" s="49">
        <f t="shared" si="7"/>
        <v>0</v>
      </c>
      <c r="AN18" s="45"/>
      <c r="AO18" s="50">
        <v>0</v>
      </c>
      <c r="AP18" s="45"/>
      <c r="AQ18" s="50">
        <v>0</v>
      </c>
      <c r="AR18" s="45"/>
      <c r="AS18" s="50">
        <f t="shared" si="8"/>
        <v>0</v>
      </c>
      <c r="AT18" s="45"/>
      <c r="AU18" s="49">
        <f t="shared" si="9"/>
        <v>0</v>
      </c>
      <c r="AV18" s="45"/>
      <c r="AW18" s="50">
        <v>0</v>
      </c>
      <c r="AX18" s="45"/>
      <c r="AY18" s="50">
        <v>0</v>
      </c>
      <c r="AZ18" s="45"/>
      <c r="BA18" s="50">
        <f t="shared" si="10"/>
        <v>0</v>
      </c>
      <c r="BB18" s="45"/>
      <c r="BC18" s="49">
        <f t="shared" si="11"/>
        <v>0</v>
      </c>
      <c r="BD18" s="45"/>
      <c r="BE18" s="50">
        <v>0</v>
      </c>
      <c r="BF18" s="45"/>
      <c r="BG18" s="50"/>
      <c r="BH18" s="45"/>
      <c r="BI18" s="50"/>
      <c r="BJ18" s="45"/>
      <c r="BK18" s="49"/>
      <c r="BL18" s="45"/>
      <c r="BM18" s="50">
        <v>0</v>
      </c>
      <c r="BN18" s="45"/>
      <c r="BO18" s="50"/>
      <c r="BP18" s="45"/>
      <c r="BQ18" s="50"/>
      <c r="BR18" s="45"/>
      <c r="BS18" s="49"/>
      <c r="BT18" s="45"/>
      <c r="BU18" s="50">
        <v>0</v>
      </c>
      <c r="BV18" s="45"/>
      <c r="BW18" s="50"/>
      <c r="BX18" s="45"/>
      <c r="BY18" s="50"/>
      <c r="BZ18" s="45"/>
      <c r="CA18" s="49"/>
      <c r="CB18" s="45"/>
      <c r="CC18" s="50">
        <v>0</v>
      </c>
      <c r="CD18" s="45"/>
      <c r="CE18" s="50"/>
      <c r="CF18" s="45"/>
      <c r="CG18" s="50"/>
      <c r="CH18" s="45"/>
      <c r="CI18" s="49"/>
      <c r="CJ18" s="45"/>
      <c r="CK18" s="50">
        <v>0</v>
      </c>
      <c r="CL18" s="45"/>
      <c r="CM18" s="50"/>
      <c r="CN18" s="45"/>
      <c r="CO18" s="50"/>
      <c r="CP18" s="45"/>
      <c r="CQ18" s="49"/>
      <c r="CR18" s="45"/>
      <c r="CS18" s="50">
        <f t="shared" si="12"/>
        <v>0</v>
      </c>
      <c r="CT18" s="45"/>
      <c r="CU18" s="50">
        <f t="shared" si="13"/>
        <v>0</v>
      </c>
      <c r="CV18" s="45"/>
      <c r="CW18" s="50">
        <f t="shared" si="14"/>
        <v>0</v>
      </c>
      <c r="CX18" s="45"/>
      <c r="CY18" s="49">
        <f t="shared" si="15"/>
        <v>0</v>
      </c>
    </row>
    <row r="19" spans="1:103" x14ac:dyDescent="0.35">
      <c r="A19" s="42"/>
      <c r="B19" s="42"/>
      <c r="C19" s="42"/>
      <c r="D19" s="42"/>
      <c r="E19" s="42"/>
      <c r="F19" s="42"/>
      <c r="G19" s="42" t="s">
        <v>294</v>
      </c>
      <c r="H19" s="42"/>
      <c r="I19" s="48">
        <f>ROUND(SUM(I10:I18),5)</f>
        <v>56077.74</v>
      </c>
      <c r="J19" s="45"/>
      <c r="K19" s="48">
        <f>ROUND(SUM(K10:K18),5)</f>
        <v>100060</v>
      </c>
      <c r="L19" s="45"/>
      <c r="M19" s="48">
        <f t="shared" si="0"/>
        <v>-43982.26</v>
      </c>
      <c r="N19" s="45"/>
      <c r="O19" s="47">
        <f t="shared" si="1"/>
        <v>0.56044000000000005</v>
      </c>
      <c r="P19" s="45"/>
      <c r="Q19" s="48">
        <f>ROUND(SUM(Q10:Q18),5)</f>
        <v>70409.77</v>
      </c>
      <c r="R19" s="45"/>
      <c r="S19" s="48">
        <f>ROUND(SUM(S10:S18),5)</f>
        <v>100060</v>
      </c>
      <c r="T19" s="45"/>
      <c r="U19" s="48">
        <f t="shared" si="2"/>
        <v>-29650.23</v>
      </c>
      <c r="V19" s="45"/>
      <c r="W19" s="47">
        <f t="shared" si="3"/>
        <v>0.70367999999999997</v>
      </c>
      <c r="X19" s="45"/>
      <c r="Y19" s="48">
        <f>ROUND(SUM(Y10:Y18),5)</f>
        <v>239584.4</v>
      </c>
      <c r="Z19" s="45"/>
      <c r="AA19" s="48">
        <f>ROUND(SUM(AA10:AA18),5)</f>
        <v>100060</v>
      </c>
      <c r="AB19" s="45"/>
      <c r="AC19" s="48">
        <f t="shared" si="4"/>
        <v>139524.4</v>
      </c>
      <c r="AD19" s="45"/>
      <c r="AE19" s="47">
        <f t="shared" si="5"/>
        <v>2.3944100000000001</v>
      </c>
      <c r="AF19" s="45"/>
      <c r="AG19" s="48">
        <f>ROUND(SUM(AG10:AG18),5)</f>
        <v>0</v>
      </c>
      <c r="AH19" s="45"/>
      <c r="AI19" s="48">
        <f>ROUND(SUM(AI10:AI18),5)</f>
        <v>100060</v>
      </c>
      <c r="AJ19" s="45"/>
      <c r="AK19" s="48">
        <f t="shared" si="6"/>
        <v>-100060</v>
      </c>
      <c r="AL19" s="45"/>
      <c r="AM19" s="47">
        <f t="shared" si="7"/>
        <v>0</v>
      </c>
      <c r="AN19" s="45"/>
      <c r="AO19" s="48">
        <f>ROUND(SUM(AO10:AO18),5)</f>
        <v>102746.47</v>
      </c>
      <c r="AP19" s="45"/>
      <c r="AQ19" s="48">
        <f>ROUND(SUM(AQ10:AQ18),5)</f>
        <v>100060</v>
      </c>
      <c r="AR19" s="45"/>
      <c r="AS19" s="48">
        <f t="shared" si="8"/>
        <v>2686.47</v>
      </c>
      <c r="AT19" s="45"/>
      <c r="AU19" s="47">
        <f t="shared" si="9"/>
        <v>1.02685</v>
      </c>
      <c r="AV19" s="45"/>
      <c r="AW19" s="48">
        <f>ROUND(SUM(AW10:AW18),5)</f>
        <v>111799.63</v>
      </c>
      <c r="AX19" s="45"/>
      <c r="AY19" s="48">
        <f>ROUND(SUM(AY10:AY18),5)</f>
        <v>100060</v>
      </c>
      <c r="AZ19" s="45"/>
      <c r="BA19" s="48">
        <f t="shared" si="10"/>
        <v>11739.63</v>
      </c>
      <c r="BB19" s="45"/>
      <c r="BC19" s="47">
        <f t="shared" si="11"/>
        <v>1.1173299999999999</v>
      </c>
      <c r="BD19" s="45"/>
      <c r="BE19" s="48">
        <f>ROUND(SUM(BE10:BE18),5)</f>
        <v>51677.7</v>
      </c>
      <c r="BF19" s="45"/>
      <c r="BG19" s="48">
        <f>ROUND(SUM(BG10:BG18),5)</f>
        <v>100059</v>
      </c>
      <c r="BH19" s="45"/>
      <c r="BI19" s="48">
        <f>ROUND((BE19-BG19),5)</f>
        <v>-48381.3</v>
      </c>
      <c r="BJ19" s="45"/>
      <c r="BK19" s="47">
        <f>ROUND(IF(BG19=0, IF(BE19=0, 0, 1), BE19/BG19),5)</f>
        <v>0.51646999999999998</v>
      </c>
      <c r="BL19" s="45"/>
      <c r="BM19" s="48">
        <f>ROUND(SUM(BM10:BM18),5)</f>
        <v>58781.83</v>
      </c>
      <c r="BN19" s="45"/>
      <c r="BO19" s="48">
        <f>ROUND(SUM(BO10:BO18),5)</f>
        <v>100060</v>
      </c>
      <c r="BP19" s="45"/>
      <c r="BQ19" s="48">
        <f>ROUND((BM19-BO19),5)</f>
        <v>-41278.17</v>
      </c>
      <c r="BR19" s="45"/>
      <c r="BS19" s="47">
        <f>ROUND(IF(BO19=0, IF(BM19=0, 0, 1), BM19/BO19),5)</f>
        <v>0.58747000000000005</v>
      </c>
      <c r="BT19" s="45"/>
      <c r="BU19" s="48">
        <f>ROUND(SUM(BU10:BU18),5)</f>
        <v>92333.69</v>
      </c>
      <c r="BV19" s="45"/>
      <c r="BW19" s="48">
        <f>ROUND(SUM(BW10:BW18),5)</f>
        <v>100059</v>
      </c>
      <c r="BX19" s="45"/>
      <c r="BY19" s="48">
        <f>ROUND((BU19-BW19),5)</f>
        <v>-7725.31</v>
      </c>
      <c r="BZ19" s="45"/>
      <c r="CA19" s="47">
        <f>ROUND(IF(BW19=0, IF(BU19=0, 0, 1), BU19/BW19),5)</f>
        <v>0.92279</v>
      </c>
      <c r="CB19" s="45"/>
      <c r="CC19" s="48">
        <f>ROUND(SUM(CC10:CC18),5)</f>
        <v>45212.13</v>
      </c>
      <c r="CD19" s="45"/>
      <c r="CE19" s="48">
        <f>ROUND(SUM(CE10:CE18),5)</f>
        <v>100059</v>
      </c>
      <c r="CF19" s="45"/>
      <c r="CG19" s="48">
        <f>ROUND((CC19-CE19),5)</f>
        <v>-54846.87</v>
      </c>
      <c r="CH19" s="45"/>
      <c r="CI19" s="47">
        <f>ROUND(IF(CE19=0, IF(CC19=0, 0, 1), CC19/CE19),5)</f>
        <v>0.45184999999999997</v>
      </c>
      <c r="CJ19" s="45"/>
      <c r="CK19" s="48">
        <f>ROUND(SUM(CK10:CK18),5)</f>
        <v>40764.629999999997</v>
      </c>
      <c r="CL19" s="45"/>
      <c r="CM19" s="48">
        <f>ROUND(SUM(CM10:CM18),5)</f>
        <v>100059</v>
      </c>
      <c r="CN19" s="45"/>
      <c r="CO19" s="48">
        <f>ROUND((CK19-CM19),5)</f>
        <v>-59294.37</v>
      </c>
      <c r="CP19" s="45"/>
      <c r="CQ19" s="47">
        <f>ROUND(IF(CM19=0, IF(CK19=0, 0, 1), CK19/CM19),5)</f>
        <v>0.40740999999999999</v>
      </c>
      <c r="CR19" s="45"/>
      <c r="CS19" s="48">
        <f t="shared" si="12"/>
        <v>869387.99</v>
      </c>
      <c r="CT19" s="45"/>
      <c r="CU19" s="48">
        <f t="shared" si="13"/>
        <v>1100656</v>
      </c>
      <c r="CV19" s="45"/>
      <c r="CW19" s="48">
        <f t="shared" si="14"/>
        <v>-231268.01</v>
      </c>
      <c r="CX19" s="45"/>
      <c r="CY19" s="47">
        <f t="shared" si="15"/>
        <v>0.78988000000000003</v>
      </c>
    </row>
    <row r="20" spans="1:103" x14ac:dyDescent="0.35">
      <c r="A20" s="42"/>
      <c r="B20" s="42"/>
      <c r="C20" s="42"/>
      <c r="D20" s="42"/>
      <c r="E20" s="42"/>
      <c r="F20" s="42"/>
      <c r="G20" s="42" t="s">
        <v>293</v>
      </c>
      <c r="H20" s="42"/>
      <c r="I20" s="48">
        <v>1176.4000000000001</v>
      </c>
      <c r="J20" s="45"/>
      <c r="K20" s="48">
        <v>1840</v>
      </c>
      <c r="L20" s="45"/>
      <c r="M20" s="48">
        <f t="shared" si="0"/>
        <v>-663.6</v>
      </c>
      <c r="N20" s="45"/>
      <c r="O20" s="47">
        <f t="shared" si="1"/>
        <v>0.63934999999999997</v>
      </c>
      <c r="P20" s="45"/>
      <c r="Q20" s="48">
        <v>740</v>
      </c>
      <c r="R20" s="45"/>
      <c r="S20" s="48">
        <v>1840</v>
      </c>
      <c r="T20" s="45"/>
      <c r="U20" s="48">
        <f t="shared" si="2"/>
        <v>-1100</v>
      </c>
      <c r="V20" s="45"/>
      <c r="W20" s="47">
        <f t="shared" si="3"/>
        <v>0.40217000000000003</v>
      </c>
      <c r="X20" s="45"/>
      <c r="Y20" s="48">
        <v>1630</v>
      </c>
      <c r="Z20" s="45"/>
      <c r="AA20" s="48">
        <v>1840</v>
      </c>
      <c r="AB20" s="45"/>
      <c r="AC20" s="48">
        <f t="shared" si="4"/>
        <v>-210</v>
      </c>
      <c r="AD20" s="45"/>
      <c r="AE20" s="47">
        <f t="shared" si="5"/>
        <v>0.88587000000000005</v>
      </c>
      <c r="AF20" s="45"/>
      <c r="AG20" s="48">
        <v>990</v>
      </c>
      <c r="AH20" s="45"/>
      <c r="AI20" s="48">
        <v>1840</v>
      </c>
      <c r="AJ20" s="45"/>
      <c r="AK20" s="48">
        <f t="shared" si="6"/>
        <v>-850</v>
      </c>
      <c r="AL20" s="45"/>
      <c r="AM20" s="47">
        <f t="shared" si="7"/>
        <v>0.53803999999999996</v>
      </c>
      <c r="AN20" s="45"/>
      <c r="AO20" s="48">
        <v>1320</v>
      </c>
      <c r="AP20" s="45"/>
      <c r="AQ20" s="48">
        <v>1840</v>
      </c>
      <c r="AR20" s="45"/>
      <c r="AS20" s="48">
        <f t="shared" si="8"/>
        <v>-520</v>
      </c>
      <c r="AT20" s="45"/>
      <c r="AU20" s="47">
        <f t="shared" si="9"/>
        <v>0.71738999999999997</v>
      </c>
      <c r="AV20" s="45"/>
      <c r="AW20" s="48">
        <v>1410</v>
      </c>
      <c r="AX20" s="45"/>
      <c r="AY20" s="48">
        <v>1840</v>
      </c>
      <c r="AZ20" s="45"/>
      <c r="BA20" s="48">
        <f t="shared" si="10"/>
        <v>-430</v>
      </c>
      <c r="BB20" s="45"/>
      <c r="BC20" s="47">
        <f t="shared" si="11"/>
        <v>0.76629999999999998</v>
      </c>
      <c r="BD20" s="45"/>
      <c r="BE20" s="48">
        <v>406.8</v>
      </c>
      <c r="BF20" s="45"/>
      <c r="BG20" s="48">
        <v>1840</v>
      </c>
      <c r="BH20" s="45"/>
      <c r="BI20" s="48">
        <f>ROUND((BE20-BG20),5)</f>
        <v>-1433.2</v>
      </c>
      <c r="BJ20" s="45"/>
      <c r="BK20" s="47">
        <f>ROUND(IF(BG20=0, IF(BE20=0, 0, 1), BE20/BG20),5)</f>
        <v>0.22109000000000001</v>
      </c>
      <c r="BL20" s="45"/>
      <c r="BM20" s="48">
        <v>0</v>
      </c>
      <c r="BN20" s="45"/>
      <c r="BO20" s="48">
        <v>1840</v>
      </c>
      <c r="BP20" s="45"/>
      <c r="BQ20" s="48">
        <f>ROUND((BM20-BO20),5)</f>
        <v>-1840</v>
      </c>
      <c r="BR20" s="45"/>
      <c r="BS20" s="47">
        <f>ROUND(IF(BO20=0, IF(BM20=0, 0, 1), BM20/BO20),5)</f>
        <v>0</v>
      </c>
      <c r="BT20" s="45"/>
      <c r="BU20" s="48">
        <v>2090</v>
      </c>
      <c r="BV20" s="45"/>
      <c r="BW20" s="48">
        <v>1840</v>
      </c>
      <c r="BX20" s="45"/>
      <c r="BY20" s="48">
        <f>ROUND((BU20-BW20),5)</f>
        <v>250</v>
      </c>
      <c r="BZ20" s="45"/>
      <c r="CA20" s="47">
        <f>ROUND(IF(BW20=0, IF(BU20=0, 0, 1), BU20/BW20),5)</f>
        <v>1.1358699999999999</v>
      </c>
      <c r="CB20" s="45"/>
      <c r="CC20" s="48">
        <v>866.8</v>
      </c>
      <c r="CD20" s="45"/>
      <c r="CE20" s="48">
        <v>1840</v>
      </c>
      <c r="CF20" s="45"/>
      <c r="CG20" s="48">
        <f>ROUND((CC20-CE20),5)</f>
        <v>-973.2</v>
      </c>
      <c r="CH20" s="45"/>
      <c r="CI20" s="47">
        <f>ROUND(IF(CE20=0, IF(CC20=0, 0, 1), CC20/CE20),5)</f>
        <v>0.47109000000000001</v>
      </c>
      <c r="CJ20" s="45"/>
      <c r="CK20" s="48">
        <v>363.2</v>
      </c>
      <c r="CL20" s="45"/>
      <c r="CM20" s="48">
        <v>1840</v>
      </c>
      <c r="CN20" s="45"/>
      <c r="CO20" s="48">
        <f>ROUND((CK20-CM20),5)</f>
        <v>-1476.8</v>
      </c>
      <c r="CP20" s="45"/>
      <c r="CQ20" s="47">
        <f>ROUND(IF(CM20=0, IF(CK20=0, 0, 1), CK20/CM20),5)</f>
        <v>0.19739000000000001</v>
      </c>
      <c r="CR20" s="45"/>
      <c r="CS20" s="48">
        <f t="shared" si="12"/>
        <v>10993.2</v>
      </c>
      <c r="CT20" s="45"/>
      <c r="CU20" s="48">
        <f t="shared" si="13"/>
        <v>20240</v>
      </c>
      <c r="CV20" s="45"/>
      <c r="CW20" s="48">
        <f t="shared" si="14"/>
        <v>-9246.7999999999993</v>
      </c>
      <c r="CX20" s="45"/>
      <c r="CY20" s="47">
        <f t="shared" si="15"/>
        <v>0.54313999999999996</v>
      </c>
    </row>
    <row r="21" spans="1:103" x14ac:dyDescent="0.35">
      <c r="A21" s="42"/>
      <c r="B21" s="42"/>
      <c r="C21" s="42"/>
      <c r="D21" s="42"/>
      <c r="E21" s="42"/>
      <c r="F21" s="42"/>
      <c r="G21" s="42" t="s">
        <v>292</v>
      </c>
      <c r="H21" s="42"/>
      <c r="I21" s="48"/>
      <c r="J21" s="45"/>
      <c r="K21" s="48"/>
      <c r="L21" s="45"/>
      <c r="M21" s="48"/>
      <c r="N21" s="45"/>
      <c r="O21" s="47"/>
      <c r="P21" s="45"/>
      <c r="Q21" s="48"/>
      <c r="R21" s="45"/>
      <c r="S21" s="48"/>
      <c r="T21" s="45"/>
      <c r="U21" s="48"/>
      <c r="V21" s="45"/>
      <c r="W21" s="47"/>
      <c r="X21" s="45"/>
      <c r="Y21" s="48"/>
      <c r="Z21" s="45"/>
      <c r="AA21" s="48"/>
      <c r="AB21" s="45"/>
      <c r="AC21" s="48"/>
      <c r="AD21" s="45"/>
      <c r="AE21" s="47"/>
      <c r="AF21" s="45"/>
      <c r="AG21" s="48"/>
      <c r="AH21" s="45"/>
      <c r="AI21" s="48"/>
      <c r="AJ21" s="45"/>
      <c r="AK21" s="48"/>
      <c r="AL21" s="45"/>
      <c r="AM21" s="47"/>
      <c r="AN21" s="45"/>
      <c r="AO21" s="48"/>
      <c r="AP21" s="45"/>
      <c r="AQ21" s="48"/>
      <c r="AR21" s="45"/>
      <c r="AS21" s="48"/>
      <c r="AT21" s="45"/>
      <c r="AU21" s="47"/>
      <c r="AV21" s="45"/>
      <c r="AW21" s="48"/>
      <c r="AX21" s="45"/>
      <c r="AY21" s="48"/>
      <c r="AZ21" s="45"/>
      <c r="BA21" s="48"/>
      <c r="BB21" s="45"/>
      <c r="BC21" s="47"/>
      <c r="BD21" s="45"/>
      <c r="BE21" s="48"/>
      <c r="BF21" s="45"/>
      <c r="BG21" s="48"/>
      <c r="BH21" s="45"/>
      <c r="BI21" s="48"/>
      <c r="BJ21" s="45"/>
      <c r="BK21" s="47"/>
      <c r="BL21" s="45"/>
      <c r="BM21" s="48"/>
      <c r="BN21" s="45"/>
      <c r="BO21" s="48"/>
      <c r="BP21" s="45"/>
      <c r="BQ21" s="48"/>
      <c r="BR21" s="45"/>
      <c r="BS21" s="47"/>
      <c r="BT21" s="45"/>
      <c r="BU21" s="48"/>
      <c r="BV21" s="45"/>
      <c r="BW21" s="48"/>
      <c r="BX21" s="45"/>
      <c r="BY21" s="48"/>
      <c r="BZ21" s="45"/>
      <c r="CA21" s="47"/>
      <c r="CB21" s="45"/>
      <c r="CC21" s="48"/>
      <c r="CD21" s="45"/>
      <c r="CE21" s="48"/>
      <c r="CF21" s="45"/>
      <c r="CG21" s="48"/>
      <c r="CH21" s="45"/>
      <c r="CI21" s="47"/>
      <c r="CJ21" s="45"/>
      <c r="CK21" s="48"/>
      <c r="CL21" s="45"/>
      <c r="CM21" s="48"/>
      <c r="CN21" s="45"/>
      <c r="CO21" s="48"/>
      <c r="CP21" s="45"/>
      <c r="CQ21" s="47"/>
      <c r="CR21" s="45"/>
      <c r="CS21" s="48"/>
      <c r="CT21" s="45"/>
      <c r="CU21" s="48"/>
      <c r="CV21" s="45"/>
      <c r="CW21" s="48"/>
      <c r="CX21" s="45"/>
      <c r="CY21" s="47"/>
    </row>
    <row r="22" spans="1:103" x14ac:dyDescent="0.35">
      <c r="A22" s="42"/>
      <c r="B22" s="42"/>
      <c r="C22" s="42"/>
      <c r="D22" s="42"/>
      <c r="E22" s="42"/>
      <c r="F22" s="42"/>
      <c r="G22" s="42"/>
      <c r="H22" s="42" t="s">
        <v>291</v>
      </c>
      <c r="I22" s="48">
        <v>0</v>
      </c>
      <c r="J22" s="45"/>
      <c r="K22" s="48">
        <v>2604</v>
      </c>
      <c r="L22" s="45"/>
      <c r="M22" s="48">
        <f>ROUND((I22-K22),5)</f>
        <v>-2604</v>
      </c>
      <c r="N22" s="45"/>
      <c r="O22" s="47">
        <f>ROUND(IF(K22=0, IF(I22=0, 0, 1), I22/K22),5)</f>
        <v>0</v>
      </c>
      <c r="P22" s="45"/>
      <c r="Q22" s="48">
        <v>0</v>
      </c>
      <c r="R22" s="45"/>
      <c r="S22" s="48">
        <v>2604</v>
      </c>
      <c r="T22" s="45"/>
      <c r="U22" s="48">
        <f>ROUND((Q22-S22),5)</f>
        <v>-2604</v>
      </c>
      <c r="V22" s="45"/>
      <c r="W22" s="47">
        <f>ROUND(IF(S22=0, IF(Q22=0, 0, 1), Q22/S22),5)</f>
        <v>0</v>
      </c>
      <c r="X22" s="45"/>
      <c r="Y22" s="48">
        <v>0</v>
      </c>
      <c r="Z22" s="45"/>
      <c r="AA22" s="48">
        <v>2604</v>
      </c>
      <c r="AB22" s="45"/>
      <c r="AC22" s="48">
        <f>ROUND((Y22-AA22),5)</f>
        <v>-2604</v>
      </c>
      <c r="AD22" s="45"/>
      <c r="AE22" s="47">
        <f>ROUND(IF(AA22=0, IF(Y22=0, 0, 1), Y22/AA22),5)</f>
        <v>0</v>
      </c>
      <c r="AF22" s="45"/>
      <c r="AG22" s="48">
        <v>0</v>
      </c>
      <c r="AH22" s="45"/>
      <c r="AI22" s="48">
        <v>2604</v>
      </c>
      <c r="AJ22" s="45"/>
      <c r="AK22" s="48">
        <f>ROUND((AG22-AI22),5)</f>
        <v>-2604</v>
      </c>
      <c r="AL22" s="45"/>
      <c r="AM22" s="47">
        <f>ROUND(IF(AI22=0, IF(AG22=0, 0, 1), AG22/AI22),5)</f>
        <v>0</v>
      </c>
      <c r="AN22" s="45"/>
      <c r="AO22" s="48">
        <v>0</v>
      </c>
      <c r="AP22" s="45"/>
      <c r="AQ22" s="48">
        <v>2604</v>
      </c>
      <c r="AR22" s="45"/>
      <c r="AS22" s="48">
        <f>ROUND((AO22-AQ22),5)</f>
        <v>-2604</v>
      </c>
      <c r="AT22" s="45"/>
      <c r="AU22" s="47">
        <f>ROUND(IF(AQ22=0, IF(AO22=0, 0, 1), AO22/AQ22),5)</f>
        <v>0</v>
      </c>
      <c r="AV22" s="45"/>
      <c r="AW22" s="48">
        <v>0</v>
      </c>
      <c r="AX22" s="45"/>
      <c r="AY22" s="48">
        <v>2604</v>
      </c>
      <c r="AZ22" s="45"/>
      <c r="BA22" s="48">
        <f>ROUND((AW22-AY22),5)</f>
        <v>-2604</v>
      </c>
      <c r="BB22" s="45"/>
      <c r="BC22" s="47">
        <f>ROUND(IF(AY22=0, IF(AW22=0, 0, 1), AW22/AY22),5)</f>
        <v>0</v>
      </c>
      <c r="BD22" s="45"/>
      <c r="BE22" s="48">
        <v>0</v>
      </c>
      <c r="BF22" s="45"/>
      <c r="BG22" s="48">
        <v>2604</v>
      </c>
      <c r="BH22" s="45"/>
      <c r="BI22" s="48">
        <f>ROUND((BE22-BG22),5)</f>
        <v>-2604</v>
      </c>
      <c r="BJ22" s="45"/>
      <c r="BK22" s="47">
        <f>ROUND(IF(BG22=0, IF(BE22=0, 0, 1), BE22/BG22),5)</f>
        <v>0</v>
      </c>
      <c r="BL22" s="45"/>
      <c r="BM22" s="48">
        <v>0</v>
      </c>
      <c r="BN22" s="45"/>
      <c r="BO22" s="48">
        <v>2604</v>
      </c>
      <c r="BP22" s="45"/>
      <c r="BQ22" s="48">
        <f>ROUND((BM22-BO22),5)</f>
        <v>-2604</v>
      </c>
      <c r="BR22" s="45"/>
      <c r="BS22" s="47">
        <f>ROUND(IF(BO22=0, IF(BM22=0, 0, 1), BM22/BO22),5)</f>
        <v>0</v>
      </c>
      <c r="BT22" s="45"/>
      <c r="BU22" s="48">
        <v>0</v>
      </c>
      <c r="BV22" s="45"/>
      <c r="BW22" s="48">
        <v>2604</v>
      </c>
      <c r="BX22" s="45"/>
      <c r="BY22" s="48">
        <f>ROUND((BU22-BW22),5)</f>
        <v>-2604</v>
      </c>
      <c r="BZ22" s="45"/>
      <c r="CA22" s="47">
        <f>ROUND(IF(BW22=0, IF(BU22=0, 0, 1), BU22/BW22),5)</f>
        <v>0</v>
      </c>
      <c r="CB22" s="45"/>
      <c r="CC22" s="48">
        <v>0</v>
      </c>
      <c r="CD22" s="45"/>
      <c r="CE22" s="48">
        <v>2604</v>
      </c>
      <c r="CF22" s="45"/>
      <c r="CG22" s="48">
        <f>ROUND((CC22-CE22),5)</f>
        <v>-2604</v>
      </c>
      <c r="CH22" s="45"/>
      <c r="CI22" s="47">
        <f>ROUND(IF(CE22=0, IF(CC22=0, 0, 1), CC22/CE22),5)</f>
        <v>0</v>
      </c>
      <c r="CJ22" s="45"/>
      <c r="CK22" s="48">
        <v>0</v>
      </c>
      <c r="CL22" s="45"/>
      <c r="CM22" s="48">
        <v>2605</v>
      </c>
      <c r="CN22" s="45"/>
      <c r="CO22" s="48">
        <f>ROUND((CK22-CM22),5)</f>
        <v>-2605</v>
      </c>
      <c r="CP22" s="45"/>
      <c r="CQ22" s="47">
        <f>ROUND(IF(CM22=0, IF(CK22=0, 0, 1), CK22/CM22),5)</f>
        <v>0</v>
      </c>
      <c r="CR22" s="45"/>
      <c r="CS22" s="48">
        <f>ROUND(I22+Q22+Y22+AG22+AO22+AW22+BE22+BM22+BU22+CC22+CK22,5)</f>
        <v>0</v>
      </c>
      <c r="CT22" s="45"/>
      <c r="CU22" s="48">
        <f>ROUND(K22+S22+AA22+AI22+AQ22+AY22+BG22+BO22+BW22+CE22+CM22,5)</f>
        <v>28645</v>
      </c>
      <c r="CV22" s="45"/>
      <c r="CW22" s="48">
        <f>ROUND((CS22-CU22),5)</f>
        <v>-28645</v>
      </c>
      <c r="CX22" s="45"/>
      <c r="CY22" s="47">
        <f>ROUND(IF(CU22=0, IF(CS22=0, 0, 1), CS22/CU22),5)</f>
        <v>0</v>
      </c>
    </row>
    <row r="23" spans="1:103" x14ac:dyDescent="0.35">
      <c r="A23" s="42"/>
      <c r="B23" s="42"/>
      <c r="C23" s="42"/>
      <c r="D23" s="42"/>
      <c r="E23" s="42"/>
      <c r="F23" s="42"/>
      <c r="G23" s="42"/>
      <c r="H23" s="42" t="s">
        <v>290</v>
      </c>
      <c r="I23" s="48">
        <v>12673.83</v>
      </c>
      <c r="J23" s="45"/>
      <c r="K23" s="48">
        <v>2604</v>
      </c>
      <c r="L23" s="45"/>
      <c r="M23" s="48">
        <f>ROUND((I23-K23),5)</f>
        <v>10069.83</v>
      </c>
      <c r="N23" s="45"/>
      <c r="O23" s="47">
        <f>ROUND(IF(K23=0, IF(I23=0, 0, 1), I23/K23),5)</f>
        <v>4.8670600000000004</v>
      </c>
      <c r="P23" s="45"/>
      <c r="Q23" s="48">
        <v>6049.13</v>
      </c>
      <c r="R23" s="45"/>
      <c r="S23" s="48">
        <v>2604</v>
      </c>
      <c r="T23" s="45"/>
      <c r="U23" s="48">
        <f>ROUND((Q23-S23),5)</f>
        <v>3445.13</v>
      </c>
      <c r="V23" s="45"/>
      <c r="W23" s="47">
        <f>ROUND(IF(S23=0, IF(Q23=0, 0, 1), Q23/S23),5)</f>
        <v>2.32301</v>
      </c>
      <c r="X23" s="45"/>
      <c r="Y23" s="48">
        <v>7951.58</v>
      </c>
      <c r="Z23" s="45"/>
      <c r="AA23" s="48">
        <v>2604</v>
      </c>
      <c r="AB23" s="45"/>
      <c r="AC23" s="48">
        <f>ROUND((Y23-AA23),5)</f>
        <v>5347.58</v>
      </c>
      <c r="AD23" s="45"/>
      <c r="AE23" s="47">
        <f>ROUND(IF(AA23=0, IF(Y23=0, 0, 1), Y23/AA23),5)</f>
        <v>3.0535999999999999</v>
      </c>
      <c r="AF23" s="45"/>
      <c r="AG23" s="48">
        <v>1425.79</v>
      </c>
      <c r="AH23" s="45"/>
      <c r="AI23" s="48">
        <v>2604</v>
      </c>
      <c r="AJ23" s="45"/>
      <c r="AK23" s="48">
        <f>ROUND((AG23-AI23),5)</f>
        <v>-1178.21</v>
      </c>
      <c r="AL23" s="45"/>
      <c r="AM23" s="47">
        <f>ROUND(IF(AI23=0, IF(AG23=0, 0, 1), AG23/AI23),5)</f>
        <v>0.54754000000000003</v>
      </c>
      <c r="AN23" s="45"/>
      <c r="AO23" s="48">
        <v>2032.58</v>
      </c>
      <c r="AP23" s="45"/>
      <c r="AQ23" s="48">
        <v>2604</v>
      </c>
      <c r="AR23" s="45"/>
      <c r="AS23" s="48">
        <f>ROUND((AO23-AQ23),5)</f>
        <v>-571.41999999999996</v>
      </c>
      <c r="AT23" s="45"/>
      <c r="AU23" s="47">
        <f>ROUND(IF(AQ23=0, IF(AO23=0, 0, 1), AO23/AQ23),5)</f>
        <v>0.78056000000000003</v>
      </c>
      <c r="AV23" s="45"/>
      <c r="AW23" s="48">
        <v>930.18</v>
      </c>
      <c r="AX23" s="45"/>
      <c r="AY23" s="48">
        <v>2604</v>
      </c>
      <c r="AZ23" s="45"/>
      <c r="BA23" s="48">
        <f>ROUND((AW23-AY23),5)</f>
        <v>-1673.82</v>
      </c>
      <c r="BB23" s="45"/>
      <c r="BC23" s="47">
        <f>ROUND(IF(AY23=0, IF(AW23=0, 0, 1), AW23/AY23),5)</f>
        <v>0.35721000000000003</v>
      </c>
      <c r="BD23" s="45"/>
      <c r="BE23" s="48">
        <v>0</v>
      </c>
      <c r="BF23" s="45"/>
      <c r="BG23" s="48">
        <v>2604</v>
      </c>
      <c r="BH23" s="45"/>
      <c r="BI23" s="48">
        <f>ROUND((BE23-BG23),5)</f>
        <v>-2604</v>
      </c>
      <c r="BJ23" s="45"/>
      <c r="BK23" s="47">
        <f>ROUND(IF(BG23=0, IF(BE23=0, 0, 1), BE23/BG23),5)</f>
        <v>0</v>
      </c>
      <c r="BL23" s="45"/>
      <c r="BM23" s="48">
        <v>0</v>
      </c>
      <c r="BN23" s="45"/>
      <c r="BO23" s="48">
        <v>2604</v>
      </c>
      <c r="BP23" s="45"/>
      <c r="BQ23" s="48">
        <f>ROUND((BM23-BO23),5)</f>
        <v>-2604</v>
      </c>
      <c r="BR23" s="45"/>
      <c r="BS23" s="47">
        <f>ROUND(IF(BO23=0, IF(BM23=0, 0, 1), BM23/BO23),5)</f>
        <v>0</v>
      </c>
      <c r="BT23" s="45"/>
      <c r="BU23" s="48">
        <v>204.51</v>
      </c>
      <c r="BV23" s="45"/>
      <c r="BW23" s="48">
        <v>2604</v>
      </c>
      <c r="BX23" s="45"/>
      <c r="BY23" s="48">
        <f>ROUND((BU23-BW23),5)</f>
        <v>-2399.4899999999998</v>
      </c>
      <c r="BZ23" s="45"/>
      <c r="CA23" s="47">
        <f>ROUND(IF(BW23=0, IF(BU23=0, 0, 1), BU23/BW23),5)</f>
        <v>7.8539999999999999E-2</v>
      </c>
      <c r="CB23" s="45"/>
      <c r="CC23" s="48">
        <v>0</v>
      </c>
      <c r="CD23" s="45"/>
      <c r="CE23" s="48">
        <v>2604</v>
      </c>
      <c r="CF23" s="45"/>
      <c r="CG23" s="48">
        <f>ROUND((CC23-CE23),5)</f>
        <v>-2604</v>
      </c>
      <c r="CH23" s="45"/>
      <c r="CI23" s="47">
        <f>ROUND(IF(CE23=0, IF(CC23=0, 0, 1), CC23/CE23),5)</f>
        <v>0</v>
      </c>
      <c r="CJ23" s="45"/>
      <c r="CK23" s="48">
        <v>0</v>
      </c>
      <c r="CL23" s="45"/>
      <c r="CM23" s="48">
        <v>2605</v>
      </c>
      <c r="CN23" s="45"/>
      <c r="CO23" s="48">
        <f>ROUND((CK23-CM23),5)</f>
        <v>-2605</v>
      </c>
      <c r="CP23" s="45"/>
      <c r="CQ23" s="47">
        <f>ROUND(IF(CM23=0, IF(CK23=0, 0, 1), CK23/CM23),5)</f>
        <v>0</v>
      </c>
      <c r="CR23" s="45"/>
      <c r="CS23" s="48">
        <f>ROUND(I23+Q23+Y23+AG23+AO23+AW23+BE23+BM23+BU23+CC23+CK23,5)</f>
        <v>31267.599999999999</v>
      </c>
      <c r="CT23" s="45"/>
      <c r="CU23" s="48">
        <f>ROUND(K23+S23+AA23+AI23+AQ23+AY23+BG23+BO23+BW23+CE23+CM23,5)</f>
        <v>28645</v>
      </c>
      <c r="CV23" s="45"/>
      <c r="CW23" s="48">
        <f>ROUND((CS23-CU23),5)</f>
        <v>2622.6</v>
      </c>
      <c r="CX23" s="45"/>
      <c r="CY23" s="47">
        <f>ROUND(IF(CU23=0, IF(CS23=0, 0, 1), CS23/CU23),5)</f>
        <v>1.0915600000000001</v>
      </c>
    </row>
    <row r="24" spans="1:103" ht="21.75" thickBot="1" x14ac:dyDescent="0.4">
      <c r="A24" s="42"/>
      <c r="B24" s="42"/>
      <c r="C24" s="42"/>
      <c r="D24" s="42"/>
      <c r="E24" s="42"/>
      <c r="F24" s="42"/>
      <c r="G24" s="42"/>
      <c r="H24" s="42" t="s">
        <v>289</v>
      </c>
      <c r="I24" s="50">
        <v>0</v>
      </c>
      <c r="J24" s="45"/>
      <c r="K24" s="50"/>
      <c r="L24" s="45"/>
      <c r="M24" s="50"/>
      <c r="N24" s="45"/>
      <c r="O24" s="49"/>
      <c r="P24" s="45"/>
      <c r="Q24" s="50">
        <v>0</v>
      </c>
      <c r="R24" s="45"/>
      <c r="S24" s="50"/>
      <c r="T24" s="45"/>
      <c r="U24" s="50"/>
      <c r="V24" s="45"/>
      <c r="W24" s="49"/>
      <c r="X24" s="45"/>
      <c r="Y24" s="50">
        <v>0</v>
      </c>
      <c r="Z24" s="45"/>
      <c r="AA24" s="50"/>
      <c r="AB24" s="45"/>
      <c r="AC24" s="50"/>
      <c r="AD24" s="45"/>
      <c r="AE24" s="49"/>
      <c r="AF24" s="45"/>
      <c r="AG24" s="50">
        <v>0</v>
      </c>
      <c r="AH24" s="45"/>
      <c r="AI24" s="50"/>
      <c r="AJ24" s="45"/>
      <c r="AK24" s="50"/>
      <c r="AL24" s="45"/>
      <c r="AM24" s="49"/>
      <c r="AN24" s="45"/>
      <c r="AO24" s="50">
        <v>0</v>
      </c>
      <c r="AP24" s="45"/>
      <c r="AQ24" s="50"/>
      <c r="AR24" s="45"/>
      <c r="AS24" s="50"/>
      <c r="AT24" s="45"/>
      <c r="AU24" s="49"/>
      <c r="AV24" s="45"/>
      <c r="AW24" s="50">
        <v>0</v>
      </c>
      <c r="AX24" s="45"/>
      <c r="AY24" s="50"/>
      <c r="AZ24" s="45"/>
      <c r="BA24" s="50"/>
      <c r="BB24" s="45"/>
      <c r="BC24" s="49"/>
      <c r="BD24" s="45"/>
      <c r="BE24" s="50">
        <v>7042.83</v>
      </c>
      <c r="BF24" s="45"/>
      <c r="BG24" s="50"/>
      <c r="BH24" s="45"/>
      <c r="BI24" s="50"/>
      <c r="BJ24" s="45"/>
      <c r="BK24" s="49"/>
      <c r="BL24" s="45"/>
      <c r="BM24" s="50">
        <v>6972.05</v>
      </c>
      <c r="BN24" s="45"/>
      <c r="BO24" s="50"/>
      <c r="BP24" s="45"/>
      <c r="BQ24" s="50"/>
      <c r="BR24" s="45"/>
      <c r="BS24" s="49"/>
      <c r="BT24" s="45"/>
      <c r="BU24" s="50">
        <v>8959.91</v>
      </c>
      <c r="BV24" s="45"/>
      <c r="BW24" s="50"/>
      <c r="BX24" s="45"/>
      <c r="BY24" s="50"/>
      <c r="BZ24" s="45"/>
      <c r="CA24" s="49"/>
      <c r="CB24" s="45"/>
      <c r="CC24" s="50">
        <v>5585.94</v>
      </c>
      <c r="CD24" s="45"/>
      <c r="CE24" s="50"/>
      <c r="CF24" s="45"/>
      <c r="CG24" s="50"/>
      <c r="CH24" s="45"/>
      <c r="CI24" s="49"/>
      <c r="CJ24" s="45"/>
      <c r="CK24" s="50">
        <v>5729.46</v>
      </c>
      <c r="CL24" s="45"/>
      <c r="CM24" s="50"/>
      <c r="CN24" s="45"/>
      <c r="CO24" s="50"/>
      <c r="CP24" s="45"/>
      <c r="CQ24" s="49"/>
      <c r="CR24" s="45"/>
      <c r="CS24" s="50">
        <f>ROUND(I24+Q24+Y24+AG24+AO24+AW24+BE24+BM24+BU24+CC24+CK24,5)</f>
        <v>34290.19</v>
      </c>
      <c r="CT24" s="45"/>
      <c r="CU24" s="50"/>
      <c r="CV24" s="45"/>
      <c r="CW24" s="50"/>
      <c r="CX24" s="45"/>
      <c r="CY24" s="49"/>
    </row>
    <row r="25" spans="1:103" x14ac:dyDescent="0.35">
      <c r="A25" s="42"/>
      <c r="B25" s="42"/>
      <c r="C25" s="42"/>
      <c r="D25" s="42"/>
      <c r="E25" s="42"/>
      <c r="F25" s="42"/>
      <c r="G25" s="42" t="s">
        <v>288</v>
      </c>
      <c r="H25" s="42"/>
      <c r="I25" s="48">
        <f>ROUND(SUM(I21:I24),5)</f>
        <v>12673.83</v>
      </c>
      <c r="J25" s="45"/>
      <c r="K25" s="48">
        <f>ROUND(SUM(K21:K24),5)</f>
        <v>5208</v>
      </c>
      <c r="L25" s="45"/>
      <c r="M25" s="48">
        <f>ROUND((I25-K25),5)</f>
        <v>7465.83</v>
      </c>
      <c r="N25" s="45"/>
      <c r="O25" s="47">
        <f>ROUND(IF(K25=0, IF(I25=0, 0, 1), I25/K25),5)</f>
        <v>2.4335300000000002</v>
      </c>
      <c r="P25" s="45"/>
      <c r="Q25" s="48">
        <f>ROUND(SUM(Q21:Q24),5)</f>
        <v>6049.13</v>
      </c>
      <c r="R25" s="45"/>
      <c r="S25" s="48">
        <f>ROUND(SUM(S21:S24),5)</f>
        <v>5208</v>
      </c>
      <c r="T25" s="45"/>
      <c r="U25" s="48">
        <f>ROUND((Q25-S25),5)</f>
        <v>841.13</v>
      </c>
      <c r="V25" s="45"/>
      <c r="W25" s="47">
        <f>ROUND(IF(S25=0, IF(Q25=0, 0, 1), Q25/S25),5)</f>
        <v>1.16151</v>
      </c>
      <c r="X25" s="45"/>
      <c r="Y25" s="48">
        <f>ROUND(SUM(Y21:Y24),5)</f>
        <v>7951.58</v>
      </c>
      <c r="Z25" s="45"/>
      <c r="AA25" s="48">
        <f>ROUND(SUM(AA21:AA24),5)</f>
        <v>5208</v>
      </c>
      <c r="AB25" s="45"/>
      <c r="AC25" s="48">
        <f>ROUND((Y25-AA25),5)</f>
        <v>2743.58</v>
      </c>
      <c r="AD25" s="45"/>
      <c r="AE25" s="47">
        <f>ROUND(IF(AA25=0, IF(Y25=0, 0, 1), Y25/AA25),5)</f>
        <v>1.5267999999999999</v>
      </c>
      <c r="AF25" s="45"/>
      <c r="AG25" s="48">
        <f>ROUND(SUM(AG21:AG24),5)</f>
        <v>1425.79</v>
      </c>
      <c r="AH25" s="45"/>
      <c r="AI25" s="48">
        <f>ROUND(SUM(AI21:AI24),5)</f>
        <v>5208</v>
      </c>
      <c r="AJ25" s="45"/>
      <c r="AK25" s="48">
        <f>ROUND((AG25-AI25),5)</f>
        <v>-3782.21</v>
      </c>
      <c r="AL25" s="45"/>
      <c r="AM25" s="47">
        <f>ROUND(IF(AI25=0, IF(AG25=0, 0, 1), AG25/AI25),5)</f>
        <v>0.27377000000000001</v>
      </c>
      <c r="AN25" s="45"/>
      <c r="AO25" s="48">
        <f>ROUND(SUM(AO21:AO24),5)</f>
        <v>2032.58</v>
      </c>
      <c r="AP25" s="45"/>
      <c r="AQ25" s="48">
        <f>ROUND(SUM(AQ21:AQ24),5)</f>
        <v>5208</v>
      </c>
      <c r="AR25" s="45"/>
      <c r="AS25" s="48">
        <f>ROUND((AO25-AQ25),5)</f>
        <v>-3175.42</v>
      </c>
      <c r="AT25" s="45"/>
      <c r="AU25" s="47">
        <f>ROUND(IF(AQ25=0, IF(AO25=0, 0, 1), AO25/AQ25),5)</f>
        <v>0.39028000000000002</v>
      </c>
      <c r="AV25" s="45"/>
      <c r="AW25" s="48">
        <f>ROUND(SUM(AW21:AW24),5)</f>
        <v>930.18</v>
      </c>
      <c r="AX25" s="45"/>
      <c r="AY25" s="48">
        <f>ROUND(SUM(AY21:AY24),5)</f>
        <v>5208</v>
      </c>
      <c r="AZ25" s="45"/>
      <c r="BA25" s="48">
        <f>ROUND((AW25-AY25),5)</f>
        <v>-4277.82</v>
      </c>
      <c r="BB25" s="45"/>
      <c r="BC25" s="47">
        <f>ROUND(IF(AY25=0, IF(AW25=0, 0, 1), AW25/AY25),5)</f>
        <v>0.17860999999999999</v>
      </c>
      <c r="BD25" s="45"/>
      <c r="BE25" s="48">
        <f>ROUND(SUM(BE21:BE24),5)</f>
        <v>7042.83</v>
      </c>
      <c r="BF25" s="45"/>
      <c r="BG25" s="48">
        <f>ROUND(SUM(BG21:BG24),5)</f>
        <v>5208</v>
      </c>
      <c r="BH25" s="45"/>
      <c r="BI25" s="48">
        <f>ROUND((BE25-BG25),5)</f>
        <v>1834.83</v>
      </c>
      <c r="BJ25" s="45"/>
      <c r="BK25" s="47">
        <f>ROUND(IF(BG25=0, IF(BE25=0, 0, 1), BE25/BG25),5)</f>
        <v>1.3523099999999999</v>
      </c>
      <c r="BL25" s="45"/>
      <c r="BM25" s="48">
        <f>ROUND(SUM(BM21:BM24),5)</f>
        <v>6972.05</v>
      </c>
      <c r="BN25" s="45"/>
      <c r="BO25" s="48">
        <f>ROUND(SUM(BO21:BO24),5)</f>
        <v>5208</v>
      </c>
      <c r="BP25" s="45"/>
      <c r="BQ25" s="48">
        <f>ROUND((BM25-BO25),5)</f>
        <v>1764.05</v>
      </c>
      <c r="BR25" s="45"/>
      <c r="BS25" s="47">
        <f>ROUND(IF(BO25=0, IF(BM25=0, 0, 1), BM25/BO25),5)</f>
        <v>1.3387199999999999</v>
      </c>
      <c r="BT25" s="45"/>
      <c r="BU25" s="48">
        <f>ROUND(SUM(BU21:BU24),5)</f>
        <v>9164.42</v>
      </c>
      <c r="BV25" s="45"/>
      <c r="BW25" s="48">
        <f>ROUND(SUM(BW21:BW24),5)</f>
        <v>5208</v>
      </c>
      <c r="BX25" s="45"/>
      <c r="BY25" s="48">
        <f>ROUND((BU25-BW25),5)</f>
        <v>3956.42</v>
      </c>
      <c r="BZ25" s="45"/>
      <c r="CA25" s="47">
        <f>ROUND(IF(BW25=0, IF(BU25=0, 0, 1), BU25/BW25),5)</f>
        <v>1.7596799999999999</v>
      </c>
      <c r="CB25" s="45"/>
      <c r="CC25" s="48">
        <f>ROUND(SUM(CC21:CC24),5)</f>
        <v>5585.94</v>
      </c>
      <c r="CD25" s="45"/>
      <c r="CE25" s="48">
        <f>ROUND(SUM(CE21:CE24),5)</f>
        <v>5208</v>
      </c>
      <c r="CF25" s="45"/>
      <c r="CG25" s="48">
        <f>ROUND((CC25-CE25),5)</f>
        <v>377.94</v>
      </c>
      <c r="CH25" s="45"/>
      <c r="CI25" s="47">
        <f>ROUND(IF(CE25=0, IF(CC25=0, 0, 1), CC25/CE25),5)</f>
        <v>1.07257</v>
      </c>
      <c r="CJ25" s="45"/>
      <c r="CK25" s="48">
        <f>ROUND(SUM(CK21:CK24),5)</f>
        <v>5729.46</v>
      </c>
      <c r="CL25" s="45"/>
      <c r="CM25" s="48">
        <f>ROUND(SUM(CM21:CM24),5)</f>
        <v>5210</v>
      </c>
      <c r="CN25" s="45"/>
      <c r="CO25" s="48">
        <f>ROUND((CK25-CM25),5)</f>
        <v>519.46</v>
      </c>
      <c r="CP25" s="45"/>
      <c r="CQ25" s="47">
        <f>ROUND(IF(CM25=0, IF(CK25=0, 0, 1), CK25/CM25),5)</f>
        <v>1.0996999999999999</v>
      </c>
      <c r="CR25" s="45"/>
      <c r="CS25" s="48">
        <f>ROUND(I25+Q25+Y25+AG25+AO25+AW25+BE25+BM25+BU25+CC25+CK25,5)</f>
        <v>65557.789999999994</v>
      </c>
      <c r="CT25" s="45"/>
      <c r="CU25" s="48">
        <f>ROUND(K25+S25+AA25+AI25+AQ25+AY25+BG25+BO25+BW25+CE25+CM25,5)</f>
        <v>57290</v>
      </c>
      <c r="CV25" s="45"/>
      <c r="CW25" s="48">
        <f>ROUND((CS25-CU25),5)</f>
        <v>8267.7900000000009</v>
      </c>
      <c r="CX25" s="45"/>
      <c r="CY25" s="47">
        <f>ROUND(IF(CU25=0, IF(CS25=0, 0, 1), CS25/CU25),5)</f>
        <v>1.1443099999999999</v>
      </c>
    </row>
    <row r="26" spans="1:103" x14ac:dyDescent="0.35">
      <c r="A26" s="42"/>
      <c r="B26" s="42"/>
      <c r="C26" s="42"/>
      <c r="D26" s="42"/>
      <c r="E26" s="42"/>
      <c r="F26" s="42"/>
      <c r="G26" s="42" t="s">
        <v>287</v>
      </c>
      <c r="H26" s="42"/>
      <c r="I26" s="48"/>
      <c r="J26" s="45"/>
      <c r="K26" s="48"/>
      <c r="L26" s="45"/>
      <c r="M26" s="48"/>
      <c r="N26" s="45"/>
      <c r="O26" s="47"/>
      <c r="P26" s="45"/>
      <c r="Q26" s="48"/>
      <c r="R26" s="45"/>
      <c r="S26" s="48"/>
      <c r="T26" s="45"/>
      <c r="U26" s="48"/>
      <c r="V26" s="45"/>
      <c r="W26" s="47"/>
      <c r="X26" s="45"/>
      <c r="Y26" s="48"/>
      <c r="Z26" s="45"/>
      <c r="AA26" s="48"/>
      <c r="AB26" s="45"/>
      <c r="AC26" s="48"/>
      <c r="AD26" s="45"/>
      <c r="AE26" s="47"/>
      <c r="AF26" s="45"/>
      <c r="AG26" s="48"/>
      <c r="AH26" s="45"/>
      <c r="AI26" s="48"/>
      <c r="AJ26" s="45"/>
      <c r="AK26" s="48"/>
      <c r="AL26" s="45"/>
      <c r="AM26" s="47"/>
      <c r="AN26" s="45"/>
      <c r="AO26" s="48"/>
      <c r="AP26" s="45"/>
      <c r="AQ26" s="48"/>
      <c r="AR26" s="45"/>
      <c r="AS26" s="48"/>
      <c r="AT26" s="45"/>
      <c r="AU26" s="47"/>
      <c r="AV26" s="45"/>
      <c r="AW26" s="48"/>
      <c r="AX26" s="45"/>
      <c r="AY26" s="48"/>
      <c r="AZ26" s="45"/>
      <c r="BA26" s="48"/>
      <c r="BB26" s="45"/>
      <c r="BC26" s="47"/>
      <c r="BD26" s="45"/>
      <c r="BE26" s="48"/>
      <c r="BF26" s="45"/>
      <c r="BG26" s="48"/>
      <c r="BH26" s="45"/>
      <c r="BI26" s="48"/>
      <c r="BJ26" s="45"/>
      <c r="BK26" s="47"/>
      <c r="BL26" s="45"/>
      <c r="BM26" s="48"/>
      <c r="BN26" s="45"/>
      <c r="BO26" s="48"/>
      <c r="BP26" s="45"/>
      <c r="BQ26" s="48"/>
      <c r="BR26" s="45"/>
      <c r="BS26" s="47"/>
      <c r="BT26" s="45"/>
      <c r="BU26" s="48"/>
      <c r="BV26" s="45"/>
      <c r="BW26" s="48"/>
      <c r="BX26" s="45"/>
      <c r="BY26" s="48"/>
      <c r="BZ26" s="45"/>
      <c r="CA26" s="47"/>
      <c r="CB26" s="45"/>
      <c r="CC26" s="48"/>
      <c r="CD26" s="45"/>
      <c r="CE26" s="48"/>
      <c r="CF26" s="45"/>
      <c r="CG26" s="48"/>
      <c r="CH26" s="45"/>
      <c r="CI26" s="47"/>
      <c r="CJ26" s="45"/>
      <c r="CK26" s="48"/>
      <c r="CL26" s="45"/>
      <c r="CM26" s="48"/>
      <c r="CN26" s="45"/>
      <c r="CO26" s="48"/>
      <c r="CP26" s="45"/>
      <c r="CQ26" s="47"/>
      <c r="CR26" s="45"/>
      <c r="CS26" s="48"/>
      <c r="CT26" s="45"/>
      <c r="CU26" s="48"/>
      <c r="CV26" s="45"/>
      <c r="CW26" s="48"/>
      <c r="CX26" s="45"/>
      <c r="CY26" s="47"/>
    </row>
    <row r="27" spans="1:103" x14ac:dyDescent="0.35">
      <c r="A27" s="42"/>
      <c r="B27" s="42"/>
      <c r="C27" s="42"/>
      <c r="D27" s="42"/>
      <c r="E27" s="42"/>
      <c r="F27" s="42"/>
      <c r="G27" s="42"/>
      <c r="H27" s="42" t="s">
        <v>286</v>
      </c>
      <c r="I27" s="48">
        <v>0</v>
      </c>
      <c r="J27" s="45"/>
      <c r="K27" s="48">
        <v>2604</v>
      </c>
      <c r="L27" s="45"/>
      <c r="M27" s="48">
        <f>ROUND((I27-K27),5)</f>
        <v>-2604</v>
      </c>
      <c r="N27" s="45"/>
      <c r="O27" s="47">
        <f>ROUND(IF(K27=0, IF(I27=0, 0, 1), I27/K27),5)</f>
        <v>0</v>
      </c>
      <c r="P27" s="45"/>
      <c r="Q27" s="48">
        <v>0</v>
      </c>
      <c r="R27" s="45"/>
      <c r="S27" s="48">
        <v>2604</v>
      </c>
      <c r="T27" s="45"/>
      <c r="U27" s="48">
        <f>ROUND((Q27-S27),5)</f>
        <v>-2604</v>
      </c>
      <c r="V27" s="45"/>
      <c r="W27" s="47">
        <f>ROUND(IF(S27=0, IF(Q27=0, 0, 1), Q27/S27),5)</f>
        <v>0</v>
      </c>
      <c r="X27" s="45"/>
      <c r="Y27" s="48">
        <v>10192.07</v>
      </c>
      <c r="Z27" s="45"/>
      <c r="AA27" s="48">
        <v>2604</v>
      </c>
      <c r="AB27" s="45"/>
      <c r="AC27" s="48">
        <f>ROUND((Y27-AA27),5)</f>
        <v>7588.07</v>
      </c>
      <c r="AD27" s="45"/>
      <c r="AE27" s="47">
        <f>ROUND(IF(AA27=0, IF(Y27=0, 0, 1), Y27/AA27),5)</f>
        <v>3.9140100000000002</v>
      </c>
      <c r="AF27" s="45"/>
      <c r="AG27" s="48">
        <v>0</v>
      </c>
      <c r="AH27" s="45"/>
      <c r="AI27" s="48">
        <v>2604</v>
      </c>
      <c r="AJ27" s="45"/>
      <c r="AK27" s="48">
        <f>ROUND((AG27-AI27),5)</f>
        <v>-2604</v>
      </c>
      <c r="AL27" s="45"/>
      <c r="AM27" s="47">
        <f>ROUND(IF(AI27=0, IF(AG27=0, 0, 1), AG27/AI27),5)</f>
        <v>0</v>
      </c>
      <c r="AN27" s="45"/>
      <c r="AO27" s="48">
        <v>8769.2900000000009</v>
      </c>
      <c r="AP27" s="45"/>
      <c r="AQ27" s="48">
        <v>2604</v>
      </c>
      <c r="AR27" s="45"/>
      <c r="AS27" s="48">
        <f>ROUND((AO27-AQ27),5)</f>
        <v>6165.29</v>
      </c>
      <c r="AT27" s="45"/>
      <c r="AU27" s="47">
        <f>ROUND(IF(AQ27=0, IF(AO27=0, 0, 1), AO27/AQ27),5)</f>
        <v>3.3676200000000001</v>
      </c>
      <c r="AV27" s="45"/>
      <c r="AW27" s="48">
        <v>8235.19</v>
      </c>
      <c r="AX27" s="45"/>
      <c r="AY27" s="48">
        <v>2604</v>
      </c>
      <c r="AZ27" s="45"/>
      <c r="BA27" s="48">
        <f>ROUND((AW27-AY27),5)</f>
        <v>5631.19</v>
      </c>
      <c r="BB27" s="45"/>
      <c r="BC27" s="47">
        <f>ROUND(IF(AY27=0, IF(AW27=0, 0, 1), AW27/AY27),5)</f>
        <v>3.1625200000000002</v>
      </c>
      <c r="BD27" s="45"/>
      <c r="BE27" s="48">
        <v>0</v>
      </c>
      <c r="BF27" s="45"/>
      <c r="BG27" s="48">
        <v>2604</v>
      </c>
      <c r="BH27" s="45"/>
      <c r="BI27" s="48">
        <f>ROUND((BE27-BG27),5)</f>
        <v>-2604</v>
      </c>
      <c r="BJ27" s="45"/>
      <c r="BK27" s="47">
        <f>ROUND(IF(BG27=0, IF(BE27=0, 0, 1), BE27/BG27),5)</f>
        <v>0</v>
      </c>
      <c r="BL27" s="45"/>
      <c r="BM27" s="48">
        <v>0</v>
      </c>
      <c r="BN27" s="45"/>
      <c r="BO27" s="48">
        <v>2604</v>
      </c>
      <c r="BP27" s="45"/>
      <c r="BQ27" s="48">
        <f>ROUND((BM27-BO27),5)</f>
        <v>-2604</v>
      </c>
      <c r="BR27" s="45"/>
      <c r="BS27" s="47">
        <f>ROUND(IF(BO27=0, IF(BM27=0, 0, 1), BM27/BO27),5)</f>
        <v>0</v>
      </c>
      <c r="BT27" s="45"/>
      <c r="BU27" s="48">
        <v>0</v>
      </c>
      <c r="BV27" s="45"/>
      <c r="BW27" s="48">
        <v>2604</v>
      </c>
      <c r="BX27" s="45"/>
      <c r="BY27" s="48">
        <f>ROUND((BU27-BW27),5)</f>
        <v>-2604</v>
      </c>
      <c r="BZ27" s="45"/>
      <c r="CA27" s="47">
        <f>ROUND(IF(BW27=0, IF(BU27=0, 0, 1), BU27/BW27),5)</f>
        <v>0</v>
      </c>
      <c r="CB27" s="45"/>
      <c r="CC27" s="48">
        <v>0</v>
      </c>
      <c r="CD27" s="45"/>
      <c r="CE27" s="48">
        <v>2604</v>
      </c>
      <c r="CF27" s="45"/>
      <c r="CG27" s="48">
        <f>ROUND((CC27-CE27),5)</f>
        <v>-2604</v>
      </c>
      <c r="CH27" s="45"/>
      <c r="CI27" s="47">
        <f>ROUND(IF(CE27=0, IF(CC27=0, 0, 1), CC27/CE27),5)</f>
        <v>0</v>
      </c>
      <c r="CJ27" s="45"/>
      <c r="CK27" s="48">
        <v>0</v>
      </c>
      <c r="CL27" s="45"/>
      <c r="CM27" s="48">
        <v>2605</v>
      </c>
      <c r="CN27" s="45"/>
      <c r="CO27" s="48">
        <f>ROUND((CK27-CM27),5)</f>
        <v>-2605</v>
      </c>
      <c r="CP27" s="45"/>
      <c r="CQ27" s="47">
        <f>ROUND(IF(CM27=0, IF(CK27=0, 0, 1), CK27/CM27),5)</f>
        <v>0</v>
      </c>
      <c r="CR27" s="45"/>
      <c r="CS27" s="48">
        <f t="shared" ref="CS27:CS33" si="16">ROUND(I27+Q27+Y27+AG27+AO27+AW27+BE27+BM27+BU27+CC27+CK27,5)</f>
        <v>27196.55</v>
      </c>
      <c r="CT27" s="45"/>
      <c r="CU27" s="48">
        <f>ROUND(K27+S27+AA27+AI27+AQ27+AY27+BG27+BO27+BW27+CE27+CM27,5)</f>
        <v>28645</v>
      </c>
      <c r="CV27" s="45"/>
      <c r="CW27" s="48">
        <f>ROUND((CS27-CU27),5)</f>
        <v>-1448.45</v>
      </c>
      <c r="CX27" s="45"/>
      <c r="CY27" s="47">
        <f>ROUND(IF(CU27=0, IF(CS27=0, 0, 1), CS27/CU27),5)</f>
        <v>0.94943</v>
      </c>
    </row>
    <row r="28" spans="1:103" x14ac:dyDescent="0.35">
      <c r="A28" s="42"/>
      <c r="B28" s="42"/>
      <c r="C28" s="42"/>
      <c r="D28" s="42"/>
      <c r="E28" s="42"/>
      <c r="F28" s="42"/>
      <c r="G28" s="42"/>
      <c r="H28" s="42" t="s">
        <v>285</v>
      </c>
      <c r="I28" s="48">
        <v>0</v>
      </c>
      <c r="J28" s="45"/>
      <c r="K28" s="48">
        <v>2604</v>
      </c>
      <c r="L28" s="45"/>
      <c r="M28" s="48">
        <f>ROUND((I28-K28),5)</f>
        <v>-2604</v>
      </c>
      <c r="N28" s="45"/>
      <c r="O28" s="47">
        <f>ROUND(IF(K28=0, IF(I28=0, 0, 1), I28/K28),5)</f>
        <v>0</v>
      </c>
      <c r="P28" s="45"/>
      <c r="Q28" s="48">
        <v>0</v>
      </c>
      <c r="R28" s="45"/>
      <c r="S28" s="48">
        <v>2604</v>
      </c>
      <c r="T28" s="45"/>
      <c r="U28" s="48">
        <f>ROUND((Q28-S28),5)</f>
        <v>-2604</v>
      </c>
      <c r="V28" s="45"/>
      <c r="W28" s="47">
        <f>ROUND(IF(S28=0, IF(Q28=0, 0, 1), Q28/S28),5)</f>
        <v>0</v>
      </c>
      <c r="X28" s="45"/>
      <c r="Y28" s="48">
        <v>0</v>
      </c>
      <c r="Z28" s="45"/>
      <c r="AA28" s="48">
        <v>2604</v>
      </c>
      <c r="AB28" s="45"/>
      <c r="AC28" s="48">
        <f>ROUND((Y28-AA28),5)</f>
        <v>-2604</v>
      </c>
      <c r="AD28" s="45"/>
      <c r="AE28" s="47">
        <f>ROUND(IF(AA28=0, IF(Y28=0, 0, 1), Y28/AA28),5)</f>
        <v>0</v>
      </c>
      <c r="AF28" s="45"/>
      <c r="AG28" s="48">
        <v>0</v>
      </c>
      <c r="AH28" s="45"/>
      <c r="AI28" s="48">
        <v>2604</v>
      </c>
      <c r="AJ28" s="45"/>
      <c r="AK28" s="48">
        <f>ROUND((AG28-AI28),5)</f>
        <v>-2604</v>
      </c>
      <c r="AL28" s="45"/>
      <c r="AM28" s="47">
        <f>ROUND(IF(AI28=0, IF(AG28=0, 0, 1), AG28/AI28),5)</f>
        <v>0</v>
      </c>
      <c r="AN28" s="45"/>
      <c r="AO28" s="48">
        <v>0</v>
      </c>
      <c r="AP28" s="45"/>
      <c r="AQ28" s="48">
        <v>2604</v>
      </c>
      <c r="AR28" s="45"/>
      <c r="AS28" s="48">
        <f>ROUND((AO28-AQ28),5)</f>
        <v>-2604</v>
      </c>
      <c r="AT28" s="45"/>
      <c r="AU28" s="47">
        <f>ROUND(IF(AQ28=0, IF(AO28=0, 0, 1), AO28/AQ28),5)</f>
        <v>0</v>
      </c>
      <c r="AV28" s="45"/>
      <c r="AW28" s="48">
        <v>0</v>
      </c>
      <c r="AX28" s="45"/>
      <c r="AY28" s="48">
        <v>2604</v>
      </c>
      <c r="AZ28" s="45"/>
      <c r="BA28" s="48">
        <f>ROUND((AW28-AY28),5)</f>
        <v>-2604</v>
      </c>
      <c r="BB28" s="45"/>
      <c r="BC28" s="47">
        <f>ROUND(IF(AY28=0, IF(AW28=0, 0, 1), AW28/AY28),5)</f>
        <v>0</v>
      </c>
      <c r="BD28" s="45"/>
      <c r="BE28" s="48">
        <v>0</v>
      </c>
      <c r="BF28" s="45"/>
      <c r="BG28" s="48">
        <v>2604</v>
      </c>
      <c r="BH28" s="45"/>
      <c r="BI28" s="48">
        <f>ROUND((BE28-BG28),5)</f>
        <v>-2604</v>
      </c>
      <c r="BJ28" s="45"/>
      <c r="BK28" s="47">
        <f>ROUND(IF(BG28=0, IF(BE28=0, 0, 1), BE28/BG28),5)</f>
        <v>0</v>
      </c>
      <c r="BL28" s="45"/>
      <c r="BM28" s="48">
        <v>0</v>
      </c>
      <c r="BN28" s="45"/>
      <c r="BO28" s="48">
        <v>2604</v>
      </c>
      <c r="BP28" s="45"/>
      <c r="BQ28" s="48">
        <f>ROUND((BM28-BO28),5)</f>
        <v>-2604</v>
      </c>
      <c r="BR28" s="45"/>
      <c r="BS28" s="47">
        <f>ROUND(IF(BO28=0, IF(BM28=0, 0, 1), BM28/BO28),5)</f>
        <v>0</v>
      </c>
      <c r="BT28" s="45"/>
      <c r="BU28" s="48">
        <v>0</v>
      </c>
      <c r="BV28" s="45"/>
      <c r="BW28" s="48">
        <v>2604</v>
      </c>
      <c r="BX28" s="45"/>
      <c r="BY28" s="48">
        <f>ROUND((BU28-BW28),5)</f>
        <v>-2604</v>
      </c>
      <c r="BZ28" s="45"/>
      <c r="CA28" s="47">
        <f>ROUND(IF(BW28=0, IF(BU28=0, 0, 1), BU28/BW28),5)</f>
        <v>0</v>
      </c>
      <c r="CB28" s="45"/>
      <c r="CC28" s="48">
        <v>0</v>
      </c>
      <c r="CD28" s="45"/>
      <c r="CE28" s="48">
        <v>2604</v>
      </c>
      <c r="CF28" s="45"/>
      <c r="CG28" s="48">
        <f>ROUND((CC28-CE28),5)</f>
        <v>-2604</v>
      </c>
      <c r="CH28" s="45"/>
      <c r="CI28" s="47">
        <f>ROUND(IF(CE28=0, IF(CC28=0, 0, 1), CC28/CE28),5)</f>
        <v>0</v>
      </c>
      <c r="CJ28" s="45"/>
      <c r="CK28" s="48">
        <v>0</v>
      </c>
      <c r="CL28" s="45"/>
      <c r="CM28" s="48">
        <v>2605</v>
      </c>
      <c r="CN28" s="45"/>
      <c r="CO28" s="48">
        <f>ROUND((CK28-CM28),5)</f>
        <v>-2605</v>
      </c>
      <c r="CP28" s="45"/>
      <c r="CQ28" s="47">
        <f>ROUND(IF(CM28=0, IF(CK28=0, 0, 1), CK28/CM28),5)</f>
        <v>0</v>
      </c>
      <c r="CR28" s="45"/>
      <c r="CS28" s="48">
        <f t="shared" si="16"/>
        <v>0</v>
      </c>
      <c r="CT28" s="45"/>
      <c r="CU28" s="48">
        <f>ROUND(K28+S28+AA28+AI28+AQ28+AY28+BG28+BO28+BW28+CE28+CM28,5)</f>
        <v>28645</v>
      </c>
      <c r="CV28" s="45"/>
      <c r="CW28" s="48">
        <f>ROUND((CS28-CU28),5)</f>
        <v>-28645</v>
      </c>
      <c r="CX28" s="45"/>
      <c r="CY28" s="47">
        <f>ROUND(IF(CU28=0, IF(CS28=0, 0, 1), CS28/CU28),5)</f>
        <v>0</v>
      </c>
    </row>
    <row r="29" spans="1:103" ht="21.75" thickBot="1" x14ac:dyDescent="0.4">
      <c r="A29" s="42"/>
      <c r="B29" s="42"/>
      <c r="C29" s="42"/>
      <c r="D29" s="42"/>
      <c r="E29" s="42"/>
      <c r="F29" s="42"/>
      <c r="G29" s="42"/>
      <c r="H29" s="42" t="s">
        <v>284</v>
      </c>
      <c r="I29" s="50">
        <v>0</v>
      </c>
      <c r="J29" s="45"/>
      <c r="K29" s="50"/>
      <c r="L29" s="45"/>
      <c r="M29" s="50"/>
      <c r="N29" s="45"/>
      <c r="O29" s="49"/>
      <c r="P29" s="45"/>
      <c r="Q29" s="50">
        <v>0</v>
      </c>
      <c r="R29" s="45"/>
      <c r="S29" s="50"/>
      <c r="T29" s="45"/>
      <c r="U29" s="50"/>
      <c r="V29" s="45"/>
      <c r="W29" s="49"/>
      <c r="X29" s="45"/>
      <c r="Y29" s="50">
        <v>0</v>
      </c>
      <c r="Z29" s="45"/>
      <c r="AA29" s="50"/>
      <c r="AB29" s="45"/>
      <c r="AC29" s="50"/>
      <c r="AD29" s="45"/>
      <c r="AE29" s="49"/>
      <c r="AF29" s="45"/>
      <c r="AG29" s="50">
        <v>0</v>
      </c>
      <c r="AH29" s="45"/>
      <c r="AI29" s="50"/>
      <c r="AJ29" s="45"/>
      <c r="AK29" s="50"/>
      <c r="AL29" s="45"/>
      <c r="AM29" s="49"/>
      <c r="AN29" s="45"/>
      <c r="AO29" s="50">
        <v>0</v>
      </c>
      <c r="AP29" s="45"/>
      <c r="AQ29" s="50"/>
      <c r="AR29" s="45"/>
      <c r="AS29" s="50"/>
      <c r="AT29" s="45"/>
      <c r="AU29" s="49"/>
      <c r="AV29" s="45"/>
      <c r="AW29" s="50">
        <v>0</v>
      </c>
      <c r="AX29" s="45"/>
      <c r="AY29" s="50"/>
      <c r="AZ29" s="45"/>
      <c r="BA29" s="50"/>
      <c r="BB29" s="45"/>
      <c r="BC29" s="49"/>
      <c r="BD29" s="45"/>
      <c r="BE29" s="50">
        <v>7984.69</v>
      </c>
      <c r="BF29" s="45"/>
      <c r="BG29" s="50"/>
      <c r="BH29" s="45"/>
      <c r="BI29" s="50"/>
      <c r="BJ29" s="45"/>
      <c r="BK29" s="49"/>
      <c r="BL29" s="45"/>
      <c r="BM29" s="50">
        <v>4571.2</v>
      </c>
      <c r="BN29" s="45"/>
      <c r="BO29" s="50"/>
      <c r="BP29" s="45"/>
      <c r="BQ29" s="50"/>
      <c r="BR29" s="45"/>
      <c r="BS29" s="49"/>
      <c r="BT29" s="45"/>
      <c r="BU29" s="50">
        <v>5430.02</v>
      </c>
      <c r="BV29" s="45"/>
      <c r="BW29" s="50"/>
      <c r="BX29" s="45"/>
      <c r="BY29" s="50"/>
      <c r="BZ29" s="45"/>
      <c r="CA29" s="49"/>
      <c r="CB29" s="45"/>
      <c r="CC29" s="50">
        <v>3153.53</v>
      </c>
      <c r="CD29" s="45"/>
      <c r="CE29" s="50"/>
      <c r="CF29" s="45"/>
      <c r="CG29" s="50"/>
      <c r="CH29" s="45"/>
      <c r="CI29" s="49"/>
      <c r="CJ29" s="45"/>
      <c r="CK29" s="50">
        <v>4679.38</v>
      </c>
      <c r="CL29" s="45"/>
      <c r="CM29" s="50"/>
      <c r="CN29" s="45"/>
      <c r="CO29" s="50"/>
      <c r="CP29" s="45"/>
      <c r="CQ29" s="49"/>
      <c r="CR29" s="45"/>
      <c r="CS29" s="50">
        <f t="shared" si="16"/>
        <v>25818.82</v>
      </c>
      <c r="CT29" s="45"/>
      <c r="CU29" s="50"/>
      <c r="CV29" s="45"/>
      <c r="CW29" s="50"/>
      <c r="CX29" s="45"/>
      <c r="CY29" s="49"/>
    </row>
    <row r="30" spans="1:103" x14ac:dyDescent="0.35">
      <c r="A30" s="42"/>
      <c r="B30" s="42"/>
      <c r="C30" s="42"/>
      <c r="D30" s="42"/>
      <c r="E30" s="42"/>
      <c r="F30" s="42"/>
      <c r="G30" s="42" t="s">
        <v>283</v>
      </c>
      <c r="H30" s="42"/>
      <c r="I30" s="48">
        <f>ROUND(SUM(I26:I29),5)</f>
        <v>0</v>
      </c>
      <c r="J30" s="45"/>
      <c r="K30" s="48">
        <f>ROUND(SUM(K26:K29),5)</f>
        <v>5208</v>
      </c>
      <c r="L30" s="45"/>
      <c r="M30" s="48">
        <f>ROUND((I30-K30),5)</f>
        <v>-5208</v>
      </c>
      <c r="N30" s="45"/>
      <c r="O30" s="47">
        <f>ROUND(IF(K30=0, IF(I30=0, 0, 1), I30/K30),5)</f>
        <v>0</v>
      </c>
      <c r="P30" s="45"/>
      <c r="Q30" s="48">
        <f>ROUND(SUM(Q26:Q29),5)</f>
        <v>0</v>
      </c>
      <c r="R30" s="45"/>
      <c r="S30" s="48">
        <f>ROUND(SUM(S26:S29),5)</f>
        <v>5208</v>
      </c>
      <c r="T30" s="45"/>
      <c r="U30" s="48">
        <f>ROUND((Q30-S30),5)</f>
        <v>-5208</v>
      </c>
      <c r="V30" s="45"/>
      <c r="W30" s="47">
        <f>ROUND(IF(S30=0, IF(Q30=0, 0, 1), Q30/S30),5)</f>
        <v>0</v>
      </c>
      <c r="X30" s="45"/>
      <c r="Y30" s="48">
        <f>ROUND(SUM(Y26:Y29),5)</f>
        <v>10192.07</v>
      </c>
      <c r="Z30" s="45"/>
      <c r="AA30" s="48">
        <f>ROUND(SUM(AA26:AA29),5)</f>
        <v>5208</v>
      </c>
      <c r="AB30" s="45"/>
      <c r="AC30" s="48">
        <f>ROUND((Y30-AA30),5)</f>
        <v>4984.07</v>
      </c>
      <c r="AD30" s="45"/>
      <c r="AE30" s="47">
        <f>ROUND(IF(AA30=0, IF(Y30=0, 0, 1), Y30/AA30),5)</f>
        <v>1.9570000000000001</v>
      </c>
      <c r="AF30" s="45"/>
      <c r="AG30" s="48">
        <f>ROUND(SUM(AG26:AG29),5)</f>
        <v>0</v>
      </c>
      <c r="AH30" s="45"/>
      <c r="AI30" s="48">
        <f>ROUND(SUM(AI26:AI29),5)</f>
        <v>5208</v>
      </c>
      <c r="AJ30" s="45"/>
      <c r="AK30" s="48">
        <f>ROUND((AG30-AI30),5)</f>
        <v>-5208</v>
      </c>
      <c r="AL30" s="45"/>
      <c r="AM30" s="47">
        <f>ROUND(IF(AI30=0, IF(AG30=0, 0, 1), AG30/AI30),5)</f>
        <v>0</v>
      </c>
      <c r="AN30" s="45"/>
      <c r="AO30" s="48">
        <f>ROUND(SUM(AO26:AO29),5)</f>
        <v>8769.2900000000009</v>
      </c>
      <c r="AP30" s="45"/>
      <c r="AQ30" s="48">
        <f>ROUND(SUM(AQ26:AQ29),5)</f>
        <v>5208</v>
      </c>
      <c r="AR30" s="45"/>
      <c r="AS30" s="48">
        <f>ROUND((AO30-AQ30),5)</f>
        <v>3561.29</v>
      </c>
      <c r="AT30" s="45"/>
      <c r="AU30" s="47">
        <f>ROUND(IF(AQ30=0, IF(AO30=0, 0, 1), AO30/AQ30),5)</f>
        <v>1.68381</v>
      </c>
      <c r="AV30" s="45"/>
      <c r="AW30" s="48">
        <f>ROUND(SUM(AW26:AW29),5)</f>
        <v>8235.19</v>
      </c>
      <c r="AX30" s="45"/>
      <c r="AY30" s="48">
        <f>ROUND(SUM(AY26:AY29),5)</f>
        <v>5208</v>
      </c>
      <c r="AZ30" s="45"/>
      <c r="BA30" s="48">
        <f>ROUND((AW30-AY30),5)</f>
        <v>3027.19</v>
      </c>
      <c r="BB30" s="45"/>
      <c r="BC30" s="47">
        <f>ROUND(IF(AY30=0, IF(AW30=0, 0, 1), AW30/AY30),5)</f>
        <v>1.5812600000000001</v>
      </c>
      <c r="BD30" s="45"/>
      <c r="BE30" s="48">
        <f>ROUND(SUM(BE26:BE29),5)</f>
        <v>7984.69</v>
      </c>
      <c r="BF30" s="45"/>
      <c r="BG30" s="48">
        <f>ROUND(SUM(BG26:BG29),5)</f>
        <v>5208</v>
      </c>
      <c r="BH30" s="45"/>
      <c r="BI30" s="48">
        <f>ROUND((BE30-BG30),5)</f>
        <v>2776.69</v>
      </c>
      <c r="BJ30" s="45"/>
      <c r="BK30" s="47">
        <f>ROUND(IF(BG30=0, IF(BE30=0, 0, 1), BE30/BG30),5)</f>
        <v>1.5331600000000001</v>
      </c>
      <c r="BL30" s="45"/>
      <c r="BM30" s="48">
        <f>ROUND(SUM(BM26:BM29),5)</f>
        <v>4571.2</v>
      </c>
      <c r="BN30" s="45"/>
      <c r="BO30" s="48">
        <f>ROUND(SUM(BO26:BO29),5)</f>
        <v>5208</v>
      </c>
      <c r="BP30" s="45"/>
      <c r="BQ30" s="48">
        <f>ROUND((BM30-BO30),5)</f>
        <v>-636.79999999999995</v>
      </c>
      <c r="BR30" s="45"/>
      <c r="BS30" s="47">
        <f>ROUND(IF(BO30=0, IF(BM30=0, 0, 1), BM30/BO30),5)</f>
        <v>0.87773000000000001</v>
      </c>
      <c r="BT30" s="45"/>
      <c r="BU30" s="48">
        <f>ROUND(SUM(BU26:BU29),5)</f>
        <v>5430.02</v>
      </c>
      <c r="BV30" s="45"/>
      <c r="BW30" s="48">
        <f>ROUND(SUM(BW26:BW29),5)</f>
        <v>5208</v>
      </c>
      <c r="BX30" s="45"/>
      <c r="BY30" s="48">
        <f>ROUND((BU30-BW30),5)</f>
        <v>222.02</v>
      </c>
      <c r="BZ30" s="45"/>
      <c r="CA30" s="47">
        <f>ROUND(IF(BW30=0, IF(BU30=0, 0, 1), BU30/BW30),5)</f>
        <v>1.0426299999999999</v>
      </c>
      <c r="CB30" s="45"/>
      <c r="CC30" s="48">
        <f>ROUND(SUM(CC26:CC29),5)</f>
        <v>3153.53</v>
      </c>
      <c r="CD30" s="45"/>
      <c r="CE30" s="48">
        <f>ROUND(SUM(CE26:CE29),5)</f>
        <v>5208</v>
      </c>
      <c r="CF30" s="45"/>
      <c r="CG30" s="48">
        <f>ROUND((CC30-CE30),5)</f>
        <v>-2054.4699999999998</v>
      </c>
      <c r="CH30" s="45"/>
      <c r="CI30" s="47">
        <f>ROUND(IF(CE30=0, IF(CC30=0, 0, 1), CC30/CE30),5)</f>
        <v>0.60551999999999995</v>
      </c>
      <c r="CJ30" s="45"/>
      <c r="CK30" s="48">
        <f>ROUND(SUM(CK26:CK29),5)</f>
        <v>4679.38</v>
      </c>
      <c r="CL30" s="45"/>
      <c r="CM30" s="48">
        <f>ROUND(SUM(CM26:CM29),5)</f>
        <v>5210</v>
      </c>
      <c r="CN30" s="45"/>
      <c r="CO30" s="48">
        <f>ROUND((CK30-CM30),5)</f>
        <v>-530.62</v>
      </c>
      <c r="CP30" s="45"/>
      <c r="CQ30" s="47">
        <f>ROUND(IF(CM30=0, IF(CK30=0, 0, 1), CK30/CM30),5)</f>
        <v>0.89815</v>
      </c>
      <c r="CR30" s="45"/>
      <c r="CS30" s="48">
        <f t="shared" si="16"/>
        <v>53015.37</v>
      </c>
      <c r="CT30" s="45"/>
      <c r="CU30" s="48">
        <f>ROUND(K30+S30+AA30+AI30+AQ30+AY30+BG30+BO30+BW30+CE30+CM30,5)</f>
        <v>57290</v>
      </c>
      <c r="CV30" s="45"/>
      <c r="CW30" s="48">
        <f>ROUND((CS30-CU30),5)</f>
        <v>-4274.63</v>
      </c>
      <c r="CX30" s="45"/>
      <c r="CY30" s="47">
        <f>ROUND(IF(CU30=0, IF(CS30=0, 0, 1), CS30/CU30),5)</f>
        <v>0.92539000000000005</v>
      </c>
    </row>
    <row r="31" spans="1:103" x14ac:dyDescent="0.35">
      <c r="A31" s="42"/>
      <c r="B31" s="42"/>
      <c r="C31" s="42"/>
      <c r="D31" s="42"/>
      <c r="E31" s="42"/>
      <c r="F31" s="42"/>
      <c r="G31" s="42" t="s">
        <v>282</v>
      </c>
      <c r="H31" s="42"/>
      <c r="I31" s="48">
        <v>0</v>
      </c>
      <c r="J31" s="45"/>
      <c r="K31" s="48">
        <v>5208</v>
      </c>
      <c r="L31" s="45"/>
      <c r="M31" s="48">
        <f>ROUND((I31-K31),5)</f>
        <v>-5208</v>
      </c>
      <c r="N31" s="45"/>
      <c r="O31" s="47">
        <f>ROUND(IF(K31=0, IF(I31=0, 0, 1), I31/K31),5)</f>
        <v>0</v>
      </c>
      <c r="P31" s="45"/>
      <c r="Q31" s="48">
        <v>0</v>
      </c>
      <c r="R31" s="45"/>
      <c r="S31" s="48">
        <v>5208</v>
      </c>
      <c r="T31" s="45"/>
      <c r="U31" s="48">
        <f>ROUND((Q31-S31),5)</f>
        <v>-5208</v>
      </c>
      <c r="V31" s="45"/>
      <c r="W31" s="47">
        <f>ROUND(IF(S31=0, IF(Q31=0, 0, 1), Q31/S31),5)</f>
        <v>0</v>
      </c>
      <c r="X31" s="45"/>
      <c r="Y31" s="48">
        <v>1507.52</v>
      </c>
      <c r="Z31" s="45"/>
      <c r="AA31" s="48">
        <v>5208</v>
      </c>
      <c r="AB31" s="45"/>
      <c r="AC31" s="48">
        <f>ROUND((Y31-AA31),5)</f>
        <v>-3700.48</v>
      </c>
      <c r="AD31" s="45"/>
      <c r="AE31" s="47">
        <f>ROUND(IF(AA31=0, IF(Y31=0, 0, 1), Y31/AA31),5)</f>
        <v>0.28946</v>
      </c>
      <c r="AF31" s="45"/>
      <c r="AG31" s="48">
        <v>15485.74</v>
      </c>
      <c r="AH31" s="45"/>
      <c r="AI31" s="48">
        <v>5208</v>
      </c>
      <c r="AJ31" s="45"/>
      <c r="AK31" s="48">
        <f>ROUND((AG31-AI31),5)</f>
        <v>10277.74</v>
      </c>
      <c r="AL31" s="45"/>
      <c r="AM31" s="47">
        <f>ROUND(IF(AI31=0, IF(AG31=0, 0, 1), AG31/AI31),5)</f>
        <v>2.9734500000000001</v>
      </c>
      <c r="AN31" s="45"/>
      <c r="AO31" s="48">
        <v>93.68</v>
      </c>
      <c r="AP31" s="45"/>
      <c r="AQ31" s="48">
        <v>5208</v>
      </c>
      <c r="AR31" s="45"/>
      <c r="AS31" s="48">
        <f>ROUND((AO31-AQ31),5)</f>
        <v>-5114.32</v>
      </c>
      <c r="AT31" s="45"/>
      <c r="AU31" s="47">
        <f>ROUND(IF(AQ31=0, IF(AO31=0, 0, 1), AO31/AQ31),5)</f>
        <v>1.7989999999999999E-2</v>
      </c>
      <c r="AV31" s="45"/>
      <c r="AW31" s="48">
        <v>10861.1</v>
      </c>
      <c r="AX31" s="45"/>
      <c r="AY31" s="48">
        <v>5208</v>
      </c>
      <c r="AZ31" s="45"/>
      <c r="BA31" s="48">
        <f>ROUND((AW31-AY31),5)</f>
        <v>5653.1</v>
      </c>
      <c r="BB31" s="45"/>
      <c r="BC31" s="47">
        <f>ROUND(IF(AY31=0, IF(AW31=0, 0, 1), AW31/AY31),5)</f>
        <v>2.0854599999999999</v>
      </c>
      <c r="BD31" s="45"/>
      <c r="BE31" s="48">
        <v>187.16</v>
      </c>
      <c r="BF31" s="45"/>
      <c r="BG31" s="48">
        <v>5208</v>
      </c>
      <c r="BH31" s="45"/>
      <c r="BI31" s="48">
        <f>ROUND((BE31-BG31),5)</f>
        <v>-5020.84</v>
      </c>
      <c r="BJ31" s="45"/>
      <c r="BK31" s="47">
        <f>ROUND(IF(BG31=0, IF(BE31=0, 0, 1), BE31/BG31),5)</f>
        <v>3.594E-2</v>
      </c>
      <c r="BL31" s="45"/>
      <c r="BM31" s="48">
        <v>0</v>
      </c>
      <c r="BN31" s="45"/>
      <c r="BO31" s="48">
        <v>5208</v>
      </c>
      <c r="BP31" s="45"/>
      <c r="BQ31" s="48">
        <f>ROUND((BM31-BO31),5)</f>
        <v>-5208</v>
      </c>
      <c r="BR31" s="45"/>
      <c r="BS31" s="47">
        <f>ROUND(IF(BO31=0, IF(BM31=0, 0, 1), BM31/BO31),5)</f>
        <v>0</v>
      </c>
      <c r="BT31" s="45"/>
      <c r="BU31" s="48">
        <v>93.48</v>
      </c>
      <c r="BV31" s="45"/>
      <c r="BW31" s="48">
        <v>5209</v>
      </c>
      <c r="BX31" s="45"/>
      <c r="BY31" s="48">
        <f>ROUND((BU31-BW31),5)</f>
        <v>-5115.5200000000004</v>
      </c>
      <c r="BZ31" s="45"/>
      <c r="CA31" s="47">
        <f>ROUND(IF(BW31=0, IF(BU31=0, 0, 1), BU31/BW31),5)</f>
        <v>1.7950000000000001E-2</v>
      </c>
      <c r="CB31" s="45"/>
      <c r="CC31" s="48">
        <v>0</v>
      </c>
      <c r="CD31" s="45"/>
      <c r="CE31" s="48">
        <v>5209</v>
      </c>
      <c r="CF31" s="45"/>
      <c r="CG31" s="48">
        <f>ROUND((CC31-CE31),5)</f>
        <v>-5209</v>
      </c>
      <c r="CH31" s="45"/>
      <c r="CI31" s="47">
        <f>ROUND(IF(CE31=0, IF(CC31=0, 0, 1), CC31/CE31),5)</f>
        <v>0</v>
      </c>
      <c r="CJ31" s="45"/>
      <c r="CK31" s="48">
        <v>93.48</v>
      </c>
      <c r="CL31" s="45"/>
      <c r="CM31" s="48">
        <v>5209</v>
      </c>
      <c r="CN31" s="45"/>
      <c r="CO31" s="48">
        <f>ROUND((CK31-CM31),5)</f>
        <v>-5115.5200000000004</v>
      </c>
      <c r="CP31" s="45"/>
      <c r="CQ31" s="47">
        <f>ROUND(IF(CM31=0, IF(CK31=0, 0, 1), CK31/CM31),5)</f>
        <v>1.7950000000000001E-2</v>
      </c>
      <c r="CR31" s="45"/>
      <c r="CS31" s="48">
        <f t="shared" si="16"/>
        <v>28322.16</v>
      </c>
      <c r="CT31" s="45"/>
      <c r="CU31" s="48">
        <f>ROUND(K31+S31+AA31+AI31+AQ31+AY31+BG31+BO31+BW31+CE31+CM31,5)</f>
        <v>57291</v>
      </c>
      <c r="CV31" s="45"/>
      <c r="CW31" s="48">
        <f>ROUND((CS31-CU31),5)</f>
        <v>-28968.84</v>
      </c>
      <c r="CX31" s="45"/>
      <c r="CY31" s="47">
        <f>ROUND(IF(CU31=0, IF(CS31=0, 0, 1), CS31/CU31),5)</f>
        <v>0.49436000000000002</v>
      </c>
    </row>
    <row r="32" spans="1:103" x14ac:dyDescent="0.35">
      <c r="A32" s="42"/>
      <c r="B32" s="42"/>
      <c r="C32" s="42"/>
      <c r="D32" s="42"/>
      <c r="E32" s="42"/>
      <c r="F32" s="42"/>
      <c r="G32" s="42" t="s">
        <v>281</v>
      </c>
      <c r="H32" s="42"/>
      <c r="I32" s="48">
        <v>0</v>
      </c>
      <c r="J32" s="45"/>
      <c r="K32" s="48">
        <v>5208</v>
      </c>
      <c r="L32" s="45"/>
      <c r="M32" s="48">
        <f>ROUND((I32-K32),5)</f>
        <v>-5208</v>
      </c>
      <c r="N32" s="45"/>
      <c r="O32" s="47">
        <f>ROUND(IF(K32=0, IF(I32=0, 0, 1), I32/K32),5)</f>
        <v>0</v>
      </c>
      <c r="P32" s="45"/>
      <c r="Q32" s="48">
        <v>0</v>
      </c>
      <c r="R32" s="45"/>
      <c r="S32" s="48">
        <v>5208</v>
      </c>
      <c r="T32" s="45"/>
      <c r="U32" s="48">
        <f>ROUND((Q32-S32),5)</f>
        <v>-5208</v>
      </c>
      <c r="V32" s="45"/>
      <c r="W32" s="47">
        <f>ROUND(IF(S32=0, IF(Q32=0, 0, 1), Q32/S32),5)</f>
        <v>0</v>
      </c>
      <c r="X32" s="45"/>
      <c r="Y32" s="48">
        <v>8178.3</v>
      </c>
      <c r="Z32" s="45"/>
      <c r="AA32" s="48">
        <v>5208</v>
      </c>
      <c r="AB32" s="45"/>
      <c r="AC32" s="48">
        <f>ROUND((Y32-AA32),5)</f>
        <v>2970.3</v>
      </c>
      <c r="AD32" s="45"/>
      <c r="AE32" s="47">
        <f>ROUND(IF(AA32=0, IF(Y32=0, 0, 1), Y32/AA32),5)</f>
        <v>1.57033</v>
      </c>
      <c r="AF32" s="45"/>
      <c r="AG32" s="48">
        <v>0</v>
      </c>
      <c r="AH32" s="45"/>
      <c r="AI32" s="48">
        <v>5208</v>
      </c>
      <c r="AJ32" s="45"/>
      <c r="AK32" s="48">
        <f>ROUND((AG32-AI32),5)</f>
        <v>-5208</v>
      </c>
      <c r="AL32" s="45"/>
      <c r="AM32" s="47">
        <f>ROUND(IF(AI32=0, IF(AG32=0, 0, 1), AG32/AI32),5)</f>
        <v>0</v>
      </c>
      <c r="AN32" s="45"/>
      <c r="AO32" s="48">
        <v>8775.83</v>
      </c>
      <c r="AP32" s="45"/>
      <c r="AQ32" s="48">
        <v>5208</v>
      </c>
      <c r="AR32" s="45"/>
      <c r="AS32" s="48">
        <f>ROUND((AO32-AQ32),5)</f>
        <v>3567.83</v>
      </c>
      <c r="AT32" s="45"/>
      <c r="AU32" s="47">
        <f>ROUND(IF(AQ32=0, IF(AO32=0, 0, 1), AO32/AQ32),5)</f>
        <v>1.6850700000000001</v>
      </c>
      <c r="AV32" s="45"/>
      <c r="AW32" s="48">
        <v>5002.57</v>
      </c>
      <c r="AX32" s="45"/>
      <c r="AY32" s="48">
        <v>5208</v>
      </c>
      <c r="AZ32" s="45"/>
      <c r="BA32" s="48">
        <f>ROUND((AW32-AY32),5)</f>
        <v>-205.43</v>
      </c>
      <c r="BB32" s="45"/>
      <c r="BC32" s="47">
        <f>ROUND(IF(AY32=0, IF(AW32=0, 0, 1), AW32/AY32),5)</f>
        <v>0.96055000000000001</v>
      </c>
      <c r="BD32" s="45"/>
      <c r="BE32" s="48">
        <v>5652.59</v>
      </c>
      <c r="BF32" s="45"/>
      <c r="BG32" s="48">
        <v>5208</v>
      </c>
      <c r="BH32" s="45"/>
      <c r="BI32" s="48">
        <f>ROUND((BE32-BG32),5)</f>
        <v>444.59</v>
      </c>
      <c r="BJ32" s="45"/>
      <c r="BK32" s="47">
        <f>ROUND(IF(BG32=0, IF(BE32=0, 0, 1), BE32/BG32),5)</f>
        <v>1.0853699999999999</v>
      </c>
      <c r="BL32" s="45"/>
      <c r="BM32" s="48">
        <v>8019.91</v>
      </c>
      <c r="BN32" s="45"/>
      <c r="BO32" s="48">
        <v>5208</v>
      </c>
      <c r="BP32" s="45"/>
      <c r="BQ32" s="48">
        <f>ROUND((BM32-BO32),5)</f>
        <v>2811.91</v>
      </c>
      <c r="BR32" s="45"/>
      <c r="BS32" s="47">
        <f>ROUND(IF(BO32=0, IF(BM32=0, 0, 1), BM32/BO32),5)</f>
        <v>1.53992</v>
      </c>
      <c r="BT32" s="45"/>
      <c r="BU32" s="48">
        <v>3745.38</v>
      </c>
      <c r="BV32" s="45"/>
      <c r="BW32" s="48">
        <v>5209</v>
      </c>
      <c r="BX32" s="45"/>
      <c r="BY32" s="48">
        <f>ROUND((BU32-BW32),5)</f>
        <v>-1463.62</v>
      </c>
      <c r="BZ32" s="45"/>
      <c r="CA32" s="47">
        <f>ROUND(IF(BW32=0, IF(BU32=0, 0, 1), BU32/BW32),5)</f>
        <v>0.71901999999999999</v>
      </c>
      <c r="CB32" s="45"/>
      <c r="CC32" s="48">
        <v>878.07</v>
      </c>
      <c r="CD32" s="45"/>
      <c r="CE32" s="48">
        <v>5209</v>
      </c>
      <c r="CF32" s="45"/>
      <c r="CG32" s="48">
        <f>ROUND((CC32-CE32),5)</f>
        <v>-4330.93</v>
      </c>
      <c r="CH32" s="45"/>
      <c r="CI32" s="47">
        <f>ROUND(IF(CE32=0, IF(CC32=0, 0, 1), CC32/CE32),5)</f>
        <v>0.16857</v>
      </c>
      <c r="CJ32" s="45"/>
      <c r="CK32" s="48">
        <v>2466.35</v>
      </c>
      <c r="CL32" s="45"/>
      <c r="CM32" s="48">
        <v>5209</v>
      </c>
      <c r="CN32" s="45"/>
      <c r="CO32" s="48">
        <f>ROUND((CK32-CM32),5)</f>
        <v>-2742.65</v>
      </c>
      <c r="CP32" s="45"/>
      <c r="CQ32" s="47">
        <f>ROUND(IF(CM32=0, IF(CK32=0, 0, 1), CK32/CM32),5)</f>
        <v>0.47348000000000001</v>
      </c>
      <c r="CR32" s="45"/>
      <c r="CS32" s="48">
        <f t="shared" si="16"/>
        <v>42719</v>
      </c>
      <c r="CT32" s="45"/>
      <c r="CU32" s="48">
        <f>ROUND(K32+S32+AA32+AI32+AQ32+AY32+BG32+BO32+BW32+CE32+CM32,5)</f>
        <v>57291</v>
      </c>
      <c r="CV32" s="45"/>
      <c r="CW32" s="48">
        <f>ROUND((CS32-CU32),5)</f>
        <v>-14572</v>
      </c>
      <c r="CX32" s="45"/>
      <c r="CY32" s="47">
        <f>ROUND(IF(CU32=0, IF(CS32=0, 0, 1), CS32/CU32),5)</f>
        <v>0.74565000000000003</v>
      </c>
    </row>
    <row r="33" spans="1:103" x14ac:dyDescent="0.35">
      <c r="A33" s="42"/>
      <c r="B33" s="42"/>
      <c r="C33" s="42"/>
      <c r="D33" s="42"/>
      <c r="E33" s="42"/>
      <c r="F33" s="42"/>
      <c r="G33" s="42" t="s">
        <v>280</v>
      </c>
      <c r="H33" s="42"/>
      <c r="I33" s="48">
        <v>0</v>
      </c>
      <c r="J33" s="45"/>
      <c r="K33" s="48">
        <v>0</v>
      </c>
      <c r="L33" s="45"/>
      <c r="M33" s="48">
        <f>ROUND((I33-K33),5)</f>
        <v>0</v>
      </c>
      <c r="N33" s="45"/>
      <c r="O33" s="47">
        <f>ROUND(IF(K33=0, IF(I33=0, 0, 1), I33/K33),5)</f>
        <v>0</v>
      </c>
      <c r="P33" s="45"/>
      <c r="Q33" s="48">
        <v>0</v>
      </c>
      <c r="R33" s="45"/>
      <c r="S33" s="48">
        <v>0</v>
      </c>
      <c r="T33" s="45"/>
      <c r="U33" s="48">
        <f>ROUND((Q33-S33),5)</f>
        <v>0</v>
      </c>
      <c r="V33" s="45"/>
      <c r="W33" s="47">
        <f>ROUND(IF(S33=0, IF(Q33=0, 0, 1), Q33/S33),5)</f>
        <v>0</v>
      </c>
      <c r="X33" s="45"/>
      <c r="Y33" s="48">
        <v>0</v>
      </c>
      <c r="Z33" s="45"/>
      <c r="AA33" s="48">
        <v>5000</v>
      </c>
      <c r="AB33" s="45"/>
      <c r="AC33" s="48">
        <f>ROUND((Y33-AA33),5)</f>
        <v>-5000</v>
      </c>
      <c r="AD33" s="45"/>
      <c r="AE33" s="47">
        <f>ROUND(IF(AA33=0, IF(Y33=0, 0, 1), Y33/AA33),5)</f>
        <v>0</v>
      </c>
      <c r="AF33" s="45"/>
      <c r="AG33" s="48">
        <v>0</v>
      </c>
      <c r="AH33" s="45"/>
      <c r="AI33" s="48">
        <v>0</v>
      </c>
      <c r="AJ33" s="45"/>
      <c r="AK33" s="48">
        <f>ROUND((AG33-AI33),5)</f>
        <v>0</v>
      </c>
      <c r="AL33" s="45"/>
      <c r="AM33" s="47">
        <f>ROUND(IF(AI33=0, IF(AG33=0, 0, 1), AG33/AI33),5)</f>
        <v>0</v>
      </c>
      <c r="AN33" s="45"/>
      <c r="AO33" s="48">
        <v>0</v>
      </c>
      <c r="AP33" s="45"/>
      <c r="AQ33" s="48">
        <v>0</v>
      </c>
      <c r="AR33" s="45"/>
      <c r="AS33" s="48">
        <f>ROUND((AO33-AQ33),5)</f>
        <v>0</v>
      </c>
      <c r="AT33" s="45"/>
      <c r="AU33" s="47">
        <f>ROUND(IF(AQ33=0, IF(AO33=0, 0, 1), AO33/AQ33),5)</f>
        <v>0</v>
      </c>
      <c r="AV33" s="45"/>
      <c r="AW33" s="48">
        <v>0</v>
      </c>
      <c r="AX33" s="45"/>
      <c r="AY33" s="48">
        <v>0</v>
      </c>
      <c r="AZ33" s="45"/>
      <c r="BA33" s="48">
        <f>ROUND((AW33-AY33),5)</f>
        <v>0</v>
      </c>
      <c r="BB33" s="45"/>
      <c r="BC33" s="47">
        <f>ROUND(IF(AY33=0, IF(AW33=0, 0, 1), AW33/AY33),5)</f>
        <v>0</v>
      </c>
      <c r="BD33" s="45"/>
      <c r="BE33" s="48">
        <v>0</v>
      </c>
      <c r="BF33" s="45"/>
      <c r="BG33" s="48"/>
      <c r="BH33" s="45"/>
      <c r="BI33" s="48"/>
      <c r="BJ33" s="45"/>
      <c r="BK33" s="47"/>
      <c r="BL33" s="45"/>
      <c r="BM33" s="48">
        <v>0</v>
      </c>
      <c r="BN33" s="45"/>
      <c r="BO33" s="48"/>
      <c r="BP33" s="45"/>
      <c r="BQ33" s="48"/>
      <c r="BR33" s="45"/>
      <c r="BS33" s="47"/>
      <c r="BT33" s="45"/>
      <c r="BU33" s="48">
        <v>0</v>
      </c>
      <c r="BV33" s="45"/>
      <c r="BW33" s="48"/>
      <c r="BX33" s="45"/>
      <c r="BY33" s="48"/>
      <c r="BZ33" s="45"/>
      <c r="CA33" s="47"/>
      <c r="CB33" s="45"/>
      <c r="CC33" s="48">
        <v>0</v>
      </c>
      <c r="CD33" s="45"/>
      <c r="CE33" s="48"/>
      <c r="CF33" s="45"/>
      <c r="CG33" s="48"/>
      <c r="CH33" s="45"/>
      <c r="CI33" s="47"/>
      <c r="CJ33" s="45"/>
      <c r="CK33" s="48">
        <v>0</v>
      </c>
      <c r="CL33" s="45"/>
      <c r="CM33" s="48"/>
      <c r="CN33" s="45"/>
      <c r="CO33" s="48"/>
      <c r="CP33" s="45"/>
      <c r="CQ33" s="47"/>
      <c r="CR33" s="45"/>
      <c r="CS33" s="48">
        <f t="shared" si="16"/>
        <v>0</v>
      </c>
      <c r="CT33" s="45"/>
      <c r="CU33" s="48">
        <f>ROUND(K33+S33+AA33+AI33+AQ33+AY33+BG33+BO33+BW33+CE33+CM33,5)</f>
        <v>5000</v>
      </c>
      <c r="CV33" s="45"/>
      <c r="CW33" s="48">
        <f>ROUND((CS33-CU33),5)</f>
        <v>-5000</v>
      </c>
      <c r="CX33" s="45"/>
      <c r="CY33" s="47">
        <f>ROUND(IF(CU33=0, IF(CS33=0, 0, 1), CS33/CU33),5)</f>
        <v>0</v>
      </c>
    </row>
    <row r="34" spans="1:103" x14ac:dyDescent="0.35">
      <c r="A34" s="42"/>
      <c r="B34" s="42"/>
      <c r="C34" s="42"/>
      <c r="D34" s="42"/>
      <c r="E34" s="42"/>
      <c r="F34" s="42"/>
      <c r="G34" s="42" t="s">
        <v>279</v>
      </c>
      <c r="H34" s="42"/>
      <c r="I34" s="48"/>
      <c r="J34" s="45"/>
      <c r="K34" s="48"/>
      <c r="L34" s="45"/>
      <c r="M34" s="48"/>
      <c r="N34" s="45"/>
      <c r="O34" s="47"/>
      <c r="P34" s="45"/>
      <c r="Q34" s="48"/>
      <c r="R34" s="45"/>
      <c r="S34" s="48"/>
      <c r="T34" s="45"/>
      <c r="U34" s="48"/>
      <c r="V34" s="45"/>
      <c r="W34" s="47"/>
      <c r="X34" s="45"/>
      <c r="Y34" s="48"/>
      <c r="Z34" s="45"/>
      <c r="AA34" s="48"/>
      <c r="AB34" s="45"/>
      <c r="AC34" s="48"/>
      <c r="AD34" s="45"/>
      <c r="AE34" s="47"/>
      <c r="AF34" s="45"/>
      <c r="AG34" s="48"/>
      <c r="AH34" s="45"/>
      <c r="AI34" s="48"/>
      <c r="AJ34" s="45"/>
      <c r="AK34" s="48"/>
      <c r="AL34" s="45"/>
      <c r="AM34" s="47"/>
      <c r="AN34" s="45"/>
      <c r="AO34" s="48"/>
      <c r="AP34" s="45"/>
      <c r="AQ34" s="48"/>
      <c r="AR34" s="45"/>
      <c r="AS34" s="48"/>
      <c r="AT34" s="45"/>
      <c r="AU34" s="47"/>
      <c r="AV34" s="45"/>
      <c r="AW34" s="48"/>
      <c r="AX34" s="45"/>
      <c r="AY34" s="48"/>
      <c r="AZ34" s="45"/>
      <c r="BA34" s="48"/>
      <c r="BB34" s="45"/>
      <c r="BC34" s="47"/>
      <c r="BD34" s="45"/>
      <c r="BE34" s="48"/>
      <c r="BF34" s="45"/>
      <c r="BG34" s="48"/>
      <c r="BH34" s="45"/>
      <c r="BI34" s="48"/>
      <c r="BJ34" s="45"/>
      <c r="BK34" s="47"/>
      <c r="BL34" s="45"/>
      <c r="BM34" s="48"/>
      <c r="BN34" s="45"/>
      <c r="BO34" s="48"/>
      <c r="BP34" s="45"/>
      <c r="BQ34" s="48"/>
      <c r="BR34" s="45"/>
      <c r="BS34" s="47"/>
      <c r="BT34" s="45"/>
      <c r="BU34" s="48"/>
      <c r="BV34" s="45"/>
      <c r="BW34" s="48"/>
      <c r="BX34" s="45"/>
      <c r="BY34" s="48"/>
      <c r="BZ34" s="45"/>
      <c r="CA34" s="47"/>
      <c r="CB34" s="45"/>
      <c r="CC34" s="48"/>
      <c r="CD34" s="45"/>
      <c r="CE34" s="48"/>
      <c r="CF34" s="45"/>
      <c r="CG34" s="48"/>
      <c r="CH34" s="45"/>
      <c r="CI34" s="47"/>
      <c r="CJ34" s="45"/>
      <c r="CK34" s="48"/>
      <c r="CL34" s="45"/>
      <c r="CM34" s="48"/>
      <c r="CN34" s="45"/>
      <c r="CO34" s="48"/>
      <c r="CP34" s="45"/>
      <c r="CQ34" s="47"/>
      <c r="CR34" s="45"/>
      <c r="CS34" s="48"/>
      <c r="CT34" s="45"/>
      <c r="CU34" s="48"/>
      <c r="CV34" s="45"/>
      <c r="CW34" s="48"/>
      <c r="CX34" s="45"/>
      <c r="CY34" s="47"/>
    </row>
    <row r="35" spans="1:103" x14ac:dyDescent="0.35">
      <c r="A35" s="42"/>
      <c r="B35" s="42"/>
      <c r="C35" s="42"/>
      <c r="D35" s="42"/>
      <c r="E35" s="42"/>
      <c r="F35" s="42"/>
      <c r="G35" s="42"/>
      <c r="H35" s="42" t="s">
        <v>278</v>
      </c>
      <c r="I35" s="48">
        <v>1213.9100000000001</v>
      </c>
      <c r="J35" s="45"/>
      <c r="K35" s="48">
        <v>0</v>
      </c>
      <c r="L35" s="45"/>
      <c r="M35" s="48">
        <f>ROUND((I35-K35),5)</f>
        <v>1213.9100000000001</v>
      </c>
      <c r="N35" s="45"/>
      <c r="O35" s="47">
        <f>ROUND(IF(K35=0, IF(I35=0, 0, 1), I35/K35),5)</f>
        <v>1</v>
      </c>
      <c r="P35" s="45"/>
      <c r="Q35" s="48">
        <v>0</v>
      </c>
      <c r="R35" s="45"/>
      <c r="S35" s="48">
        <v>0</v>
      </c>
      <c r="T35" s="45"/>
      <c r="U35" s="48">
        <f>ROUND((Q35-S35),5)</f>
        <v>0</v>
      </c>
      <c r="V35" s="45"/>
      <c r="W35" s="47">
        <f>ROUND(IF(S35=0, IF(Q35=0, 0, 1), Q35/S35),5)</f>
        <v>0</v>
      </c>
      <c r="X35" s="45"/>
      <c r="Y35" s="48">
        <v>0</v>
      </c>
      <c r="Z35" s="45"/>
      <c r="AA35" s="48">
        <v>0</v>
      </c>
      <c r="AB35" s="45"/>
      <c r="AC35" s="48">
        <f>ROUND((Y35-AA35),5)</f>
        <v>0</v>
      </c>
      <c r="AD35" s="45"/>
      <c r="AE35" s="47">
        <f>ROUND(IF(AA35=0, IF(Y35=0, 0, 1), Y35/AA35),5)</f>
        <v>0</v>
      </c>
      <c r="AF35" s="45"/>
      <c r="AG35" s="48">
        <v>1020.24</v>
      </c>
      <c r="AH35" s="45"/>
      <c r="AI35" s="48">
        <v>0</v>
      </c>
      <c r="AJ35" s="45"/>
      <c r="AK35" s="48">
        <f>ROUND((AG35-AI35),5)</f>
        <v>1020.24</v>
      </c>
      <c r="AL35" s="45"/>
      <c r="AM35" s="47">
        <f>ROUND(IF(AI35=0, IF(AG35=0, 0, 1), AG35/AI35),5)</f>
        <v>1</v>
      </c>
      <c r="AN35" s="45"/>
      <c r="AO35" s="48">
        <v>718.56</v>
      </c>
      <c r="AP35" s="45"/>
      <c r="AQ35" s="48">
        <v>0</v>
      </c>
      <c r="AR35" s="45"/>
      <c r="AS35" s="48">
        <f>ROUND((AO35-AQ35),5)</f>
        <v>718.56</v>
      </c>
      <c r="AT35" s="45"/>
      <c r="AU35" s="47">
        <f>ROUND(IF(AQ35=0, IF(AO35=0, 0, 1), AO35/AQ35),5)</f>
        <v>1</v>
      </c>
      <c r="AV35" s="45"/>
      <c r="AW35" s="48">
        <v>301.58999999999997</v>
      </c>
      <c r="AX35" s="45"/>
      <c r="AY35" s="48">
        <v>0</v>
      </c>
      <c r="AZ35" s="45"/>
      <c r="BA35" s="48">
        <f>ROUND((AW35-AY35),5)</f>
        <v>301.58999999999997</v>
      </c>
      <c r="BB35" s="45"/>
      <c r="BC35" s="47">
        <f>ROUND(IF(AY35=0, IF(AW35=0, 0, 1), AW35/AY35),5)</f>
        <v>1</v>
      </c>
      <c r="BD35" s="45"/>
      <c r="BE35" s="48">
        <v>0</v>
      </c>
      <c r="BF35" s="45"/>
      <c r="BG35" s="48"/>
      <c r="BH35" s="45"/>
      <c r="BI35" s="48"/>
      <c r="BJ35" s="45"/>
      <c r="BK35" s="47"/>
      <c r="BL35" s="45"/>
      <c r="BM35" s="48">
        <v>0</v>
      </c>
      <c r="BN35" s="45"/>
      <c r="BO35" s="48"/>
      <c r="BP35" s="45"/>
      <c r="BQ35" s="48"/>
      <c r="BR35" s="45"/>
      <c r="BS35" s="47"/>
      <c r="BT35" s="45"/>
      <c r="BU35" s="48">
        <v>0</v>
      </c>
      <c r="BV35" s="45"/>
      <c r="BW35" s="48"/>
      <c r="BX35" s="45"/>
      <c r="BY35" s="48"/>
      <c r="BZ35" s="45"/>
      <c r="CA35" s="47"/>
      <c r="CB35" s="45"/>
      <c r="CC35" s="48">
        <v>0</v>
      </c>
      <c r="CD35" s="45"/>
      <c r="CE35" s="48"/>
      <c r="CF35" s="45"/>
      <c r="CG35" s="48"/>
      <c r="CH35" s="45"/>
      <c r="CI35" s="47"/>
      <c r="CJ35" s="45"/>
      <c r="CK35" s="48">
        <v>1729.21</v>
      </c>
      <c r="CL35" s="45"/>
      <c r="CM35" s="48"/>
      <c r="CN35" s="45"/>
      <c r="CO35" s="48"/>
      <c r="CP35" s="45"/>
      <c r="CQ35" s="47"/>
      <c r="CR35" s="45"/>
      <c r="CS35" s="48">
        <f>ROUND(I35+Q35+Y35+AG35+AO35+AW35+BE35+BM35+BU35+CC35+CK35,5)</f>
        <v>4983.51</v>
      </c>
      <c r="CT35" s="45"/>
      <c r="CU35" s="48">
        <f>ROUND(K35+S35+AA35+AI35+AQ35+AY35+BG35+BO35+BW35+CE35+CM35,5)</f>
        <v>0</v>
      </c>
      <c r="CV35" s="45"/>
      <c r="CW35" s="48">
        <f>ROUND((CS35-CU35),5)</f>
        <v>4983.51</v>
      </c>
      <c r="CX35" s="45"/>
      <c r="CY35" s="47">
        <f>ROUND(IF(CU35=0, IF(CS35=0, 0, 1), CS35/CU35),5)</f>
        <v>1</v>
      </c>
    </row>
    <row r="36" spans="1:103" ht="21.75" thickBot="1" x14ac:dyDescent="0.4">
      <c r="A36" s="42"/>
      <c r="B36" s="42"/>
      <c r="C36" s="42"/>
      <c r="D36" s="42"/>
      <c r="E36" s="42"/>
      <c r="F36" s="42"/>
      <c r="G36" s="42"/>
      <c r="H36" s="42" t="s">
        <v>277</v>
      </c>
      <c r="I36" s="50">
        <v>0</v>
      </c>
      <c r="J36" s="45"/>
      <c r="K36" s="50">
        <v>1667</v>
      </c>
      <c r="L36" s="45"/>
      <c r="M36" s="50">
        <f>ROUND((I36-K36),5)</f>
        <v>-1667</v>
      </c>
      <c r="N36" s="45"/>
      <c r="O36" s="49">
        <f>ROUND(IF(K36=0, IF(I36=0, 0, 1), I36/K36),5)</f>
        <v>0</v>
      </c>
      <c r="P36" s="45"/>
      <c r="Q36" s="50">
        <v>0</v>
      </c>
      <c r="R36" s="45"/>
      <c r="S36" s="50">
        <v>1667</v>
      </c>
      <c r="T36" s="45"/>
      <c r="U36" s="50">
        <f>ROUND((Q36-S36),5)</f>
        <v>-1667</v>
      </c>
      <c r="V36" s="45"/>
      <c r="W36" s="49">
        <f>ROUND(IF(S36=0, IF(Q36=0, 0, 1), Q36/S36),5)</f>
        <v>0</v>
      </c>
      <c r="X36" s="45"/>
      <c r="Y36" s="50">
        <v>0</v>
      </c>
      <c r="Z36" s="45"/>
      <c r="AA36" s="50">
        <v>1667</v>
      </c>
      <c r="AB36" s="45"/>
      <c r="AC36" s="50">
        <f>ROUND((Y36-AA36),5)</f>
        <v>-1667</v>
      </c>
      <c r="AD36" s="45"/>
      <c r="AE36" s="49">
        <f>ROUND(IF(AA36=0, IF(Y36=0, 0, 1), Y36/AA36),5)</f>
        <v>0</v>
      </c>
      <c r="AF36" s="45"/>
      <c r="AG36" s="50">
        <v>0</v>
      </c>
      <c r="AH36" s="45"/>
      <c r="AI36" s="50">
        <v>1667</v>
      </c>
      <c r="AJ36" s="45"/>
      <c r="AK36" s="50">
        <f>ROUND((AG36-AI36),5)</f>
        <v>-1667</v>
      </c>
      <c r="AL36" s="45"/>
      <c r="AM36" s="49">
        <f>ROUND(IF(AI36=0, IF(AG36=0, 0, 1), AG36/AI36),5)</f>
        <v>0</v>
      </c>
      <c r="AN36" s="45"/>
      <c r="AO36" s="50">
        <v>0</v>
      </c>
      <c r="AP36" s="45"/>
      <c r="AQ36" s="50">
        <v>1667</v>
      </c>
      <c r="AR36" s="45"/>
      <c r="AS36" s="50">
        <f>ROUND((AO36-AQ36),5)</f>
        <v>-1667</v>
      </c>
      <c r="AT36" s="45"/>
      <c r="AU36" s="49">
        <f>ROUND(IF(AQ36=0, IF(AO36=0, 0, 1), AO36/AQ36),5)</f>
        <v>0</v>
      </c>
      <c r="AV36" s="45"/>
      <c r="AW36" s="50">
        <v>0</v>
      </c>
      <c r="AX36" s="45"/>
      <c r="AY36" s="50">
        <v>1667</v>
      </c>
      <c r="AZ36" s="45"/>
      <c r="BA36" s="50">
        <f>ROUND((AW36-AY36),5)</f>
        <v>-1667</v>
      </c>
      <c r="BB36" s="45"/>
      <c r="BC36" s="49">
        <f>ROUND(IF(AY36=0, IF(AW36=0, 0, 1), AW36/AY36),5)</f>
        <v>0</v>
      </c>
      <c r="BD36" s="45"/>
      <c r="BE36" s="50">
        <v>0</v>
      </c>
      <c r="BF36" s="45"/>
      <c r="BG36" s="50">
        <v>1667</v>
      </c>
      <c r="BH36" s="45"/>
      <c r="BI36" s="50">
        <f>ROUND((BE36-BG36),5)</f>
        <v>-1667</v>
      </c>
      <c r="BJ36" s="45"/>
      <c r="BK36" s="49">
        <f>ROUND(IF(BG36=0, IF(BE36=0, 0, 1), BE36/BG36),5)</f>
        <v>0</v>
      </c>
      <c r="BL36" s="45"/>
      <c r="BM36" s="50">
        <v>0</v>
      </c>
      <c r="BN36" s="45"/>
      <c r="BO36" s="50">
        <v>1667</v>
      </c>
      <c r="BP36" s="45"/>
      <c r="BQ36" s="50">
        <f>ROUND((BM36-BO36),5)</f>
        <v>-1667</v>
      </c>
      <c r="BR36" s="45"/>
      <c r="BS36" s="49">
        <f>ROUND(IF(BO36=0, IF(BM36=0, 0, 1), BM36/BO36),5)</f>
        <v>0</v>
      </c>
      <c r="BT36" s="45"/>
      <c r="BU36" s="50">
        <v>0</v>
      </c>
      <c r="BV36" s="45"/>
      <c r="BW36" s="50">
        <v>1666</v>
      </c>
      <c r="BX36" s="45"/>
      <c r="BY36" s="50">
        <f>ROUND((BU36-BW36),5)</f>
        <v>-1666</v>
      </c>
      <c r="BZ36" s="45"/>
      <c r="CA36" s="49">
        <f>ROUND(IF(BW36=0, IF(BU36=0, 0, 1), BU36/BW36),5)</f>
        <v>0</v>
      </c>
      <c r="CB36" s="45"/>
      <c r="CC36" s="50">
        <v>0</v>
      </c>
      <c r="CD36" s="45"/>
      <c r="CE36" s="50">
        <v>1666</v>
      </c>
      <c r="CF36" s="45"/>
      <c r="CG36" s="50">
        <f>ROUND((CC36-CE36),5)</f>
        <v>-1666</v>
      </c>
      <c r="CH36" s="45"/>
      <c r="CI36" s="49">
        <f>ROUND(IF(CE36=0, IF(CC36=0, 0, 1), CC36/CE36),5)</f>
        <v>0</v>
      </c>
      <c r="CJ36" s="45"/>
      <c r="CK36" s="50">
        <v>0</v>
      </c>
      <c r="CL36" s="45"/>
      <c r="CM36" s="50">
        <v>1666</v>
      </c>
      <c r="CN36" s="45"/>
      <c r="CO36" s="50">
        <f>ROUND((CK36-CM36),5)</f>
        <v>-1666</v>
      </c>
      <c r="CP36" s="45"/>
      <c r="CQ36" s="49">
        <f>ROUND(IF(CM36=0, IF(CK36=0, 0, 1), CK36/CM36),5)</f>
        <v>0</v>
      </c>
      <c r="CR36" s="45"/>
      <c r="CS36" s="50">
        <f>ROUND(I36+Q36+Y36+AG36+AO36+AW36+BE36+BM36+BU36+CC36+CK36,5)</f>
        <v>0</v>
      </c>
      <c r="CT36" s="45"/>
      <c r="CU36" s="50">
        <f>ROUND(K36+S36+AA36+AI36+AQ36+AY36+BG36+BO36+BW36+CE36+CM36,5)</f>
        <v>18334</v>
      </c>
      <c r="CV36" s="45"/>
      <c r="CW36" s="50">
        <f>ROUND((CS36-CU36),5)</f>
        <v>-18334</v>
      </c>
      <c r="CX36" s="45"/>
      <c r="CY36" s="49">
        <f>ROUND(IF(CU36=0, IF(CS36=0, 0, 1), CS36/CU36),5)</f>
        <v>0</v>
      </c>
    </row>
    <row r="37" spans="1:103" x14ac:dyDescent="0.35">
      <c r="A37" s="42"/>
      <c r="B37" s="42"/>
      <c r="C37" s="42"/>
      <c r="D37" s="42"/>
      <c r="E37" s="42"/>
      <c r="F37" s="42"/>
      <c r="G37" s="42" t="s">
        <v>276</v>
      </c>
      <c r="H37" s="42"/>
      <c r="I37" s="48">
        <f>ROUND(SUM(I34:I36),5)</f>
        <v>1213.9100000000001</v>
      </c>
      <c r="J37" s="45"/>
      <c r="K37" s="48">
        <f>ROUND(SUM(K34:K36),5)</f>
        <v>1667</v>
      </c>
      <c r="L37" s="45"/>
      <c r="M37" s="48">
        <f>ROUND((I37-K37),5)</f>
        <v>-453.09</v>
      </c>
      <c r="N37" s="45"/>
      <c r="O37" s="47">
        <f>ROUND(IF(K37=0, IF(I37=0, 0, 1), I37/K37),5)</f>
        <v>0.72819999999999996</v>
      </c>
      <c r="P37" s="45"/>
      <c r="Q37" s="48">
        <f>ROUND(SUM(Q34:Q36),5)</f>
        <v>0</v>
      </c>
      <c r="R37" s="45"/>
      <c r="S37" s="48">
        <f>ROUND(SUM(S34:S36),5)</f>
        <v>1667</v>
      </c>
      <c r="T37" s="45"/>
      <c r="U37" s="48">
        <f>ROUND((Q37-S37),5)</f>
        <v>-1667</v>
      </c>
      <c r="V37" s="45"/>
      <c r="W37" s="47">
        <f>ROUND(IF(S37=0, IF(Q37=0, 0, 1), Q37/S37),5)</f>
        <v>0</v>
      </c>
      <c r="X37" s="45"/>
      <c r="Y37" s="48">
        <f>ROUND(SUM(Y34:Y36),5)</f>
        <v>0</v>
      </c>
      <c r="Z37" s="45"/>
      <c r="AA37" s="48">
        <f>ROUND(SUM(AA34:AA36),5)</f>
        <v>1667</v>
      </c>
      <c r="AB37" s="45"/>
      <c r="AC37" s="48">
        <f>ROUND((Y37-AA37),5)</f>
        <v>-1667</v>
      </c>
      <c r="AD37" s="45"/>
      <c r="AE37" s="47">
        <f>ROUND(IF(AA37=0, IF(Y37=0, 0, 1), Y37/AA37),5)</f>
        <v>0</v>
      </c>
      <c r="AF37" s="45"/>
      <c r="AG37" s="48">
        <f>ROUND(SUM(AG34:AG36),5)</f>
        <v>1020.24</v>
      </c>
      <c r="AH37" s="45"/>
      <c r="AI37" s="48">
        <f>ROUND(SUM(AI34:AI36),5)</f>
        <v>1667</v>
      </c>
      <c r="AJ37" s="45"/>
      <c r="AK37" s="48">
        <f>ROUND((AG37-AI37),5)</f>
        <v>-646.76</v>
      </c>
      <c r="AL37" s="45"/>
      <c r="AM37" s="47">
        <f>ROUND(IF(AI37=0, IF(AG37=0, 0, 1), AG37/AI37),5)</f>
        <v>0.61202000000000001</v>
      </c>
      <c r="AN37" s="45"/>
      <c r="AO37" s="48">
        <f>ROUND(SUM(AO34:AO36),5)</f>
        <v>718.56</v>
      </c>
      <c r="AP37" s="45"/>
      <c r="AQ37" s="48">
        <f>ROUND(SUM(AQ34:AQ36),5)</f>
        <v>1667</v>
      </c>
      <c r="AR37" s="45"/>
      <c r="AS37" s="48">
        <f>ROUND((AO37-AQ37),5)</f>
        <v>-948.44</v>
      </c>
      <c r="AT37" s="45"/>
      <c r="AU37" s="47">
        <f>ROUND(IF(AQ37=0, IF(AO37=0, 0, 1), AO37/AQ37),5)</f>
        <v>0.43104999999999999</v>
      </c>
      <c r="AV37" s="45"/>
      <c r="AW37" s="48">
        <f>ROUND(SUM(AW34:AW36),5)</f>
        <v>301.58999999999997</v>
      </c>
      <c r="AX37" s="45"/>
      <c r="AY37" s="48">
        <f>ROUND(SUM(AY34:AY36),5)</f>
        <v>1667</v>
      </c>
      <c r="AZ37" s="45"/>
      <c r="BA37" s="48">
        <f>ROUND((AW37-AY37),5)</f>
        <v>-1365.41</v>
      </c>
      <c r="BB37" s="45"/>
      <c r="BC37" s="47">
        <f>ROUND(IF(AY37=0, IF(AW37=0, 0, 1), AW37/AY37),5)</f>
        <v>0.18092</v>
      </c>
      <c r="BD37" s="45"/>
      <c r="BE37" s="48">
        <f>ROUND(SUM(BE34:BE36),5)</f>
        <v>0</v>
      </c>
      <c r="BF37" s="45"/>
      <c r="BG37" s="48">
        <f>ROUND(SUM(BG34:BG36),5)</f>
        <v>1667</v>
      </c>
      <c r="BH37" s="45"/>
      <c r="BI37" s="48">
        <f>ROUND((BE37-BG37),5)</f>
        <v>-1667</v>
      </c>
      <c r="BJ37" s="45"/>
      <c r="BK37" s="47">
        <f>ROUND(IF(BG37=0, IF(BE37=0, 0, 1), BE37/BG37),5)</f>
        <v>0</v>
      </c>
      <c r="BL37" s="45"/>
      <c r="BM37" s="48">
        <f>ROUND(SUM(BM34:BM36),5)</f>
        <v>0</v>
      </c>
      <c r="BN37" s="45"/>
      <c r="BO37" s="48">
        <f>ROUND(SUM(BO34:BO36),5)</f>
        <v>1667</v>
      </c>
      <c r="BP37" s="45"/>
      <c r="BQ37" s="48">
        <f>ROUND((BM37-BO37),5)</f>
        <v>-1667</v>
      </c>
      <c r="BR37" s="45"/>
      <c r="BS37" s="47">
        <f>ROUND(IF(BO37=0, IF(BM37=0, 0, 1), BM37/BO37),5)</f>
        <v>0</v>
      </c>
      <c r="BT37" s="45"/>
      <c r="BU37" s="48">
        <f>ROUND(SUM(BU34:BU36),5)</f>
        <v>0</v>
      </c>
      <c r="BV37" s="45"/>
      <c r="BW37" s="48">
        <f>ROUND(SUM(BW34:BW36),5)</f>
        <v>1666</v>
      </c>
      <c r="BX37" s="45"/>
      <c r="BY37" s="48">
        <f>ROUND((BU37-BW37),5)</f>
        <v>-1666</v>
      </c>
      <c r="BZ37" s="45"/>
      <c r="CA37" s="47">
        <f>ROUND(IF(BW37=0, IF(BU37=0, 0, 1), BU37/BW37),5)</f>
        <v>0</v>
      </c>
      <c r="CB37" s="45"/>
      <c r="CC37" s="48">
        <f>ROUND(SUM(CC34:CC36),5)</f>
        <v>0</v>
      </c>
      <c r="CD37" s="45"/>
      <c r="CE37" s="48">
        <f>ROUND(SUM(CE34:CE36),5)</f>
        <v>1666</v>
      </c>
      <c r="CF37" s="45"/>
      <c r="CG37" s="48">
        <f>ROUND((CC37-CE37),5)</f>
        <v>-1666</v>
      </c>
      <c r="CH37" s="45"/>
      <c r="CI37" s="47">
        <f>ROUND(IF(CE37=0, IF(CC37=0, 0, 1), CC37/CE37),5)</f>
        <v>0</v>
      </c>
      <c r="CJ37" s="45"/>
      <c r="CK37" s="48">
        <f>ROUND(SUM(CK34:CK36),5)</f>
        <v>1729.21</v>
      </c>
      <c r="CL37" s="45"/>
      <c r="CM37" s="48">
        <f>ROUND(SUM(CM34:CM36),5)</f>
        <v>1666</v>
      </c>
      <c r="CN37" s="45"/>
      <c r="CO37" s="48">
        <f>ROUND((CK37-CM37),5)</f>
        <v>63.21</v>
      </c>
      <c r="CP37" s="45"/>
      <c r="CQ37" s="47">
        <f>ROUND(IF(CM37=0, IF(CK37=0, 0, 1), CK37/CM37),5)</f>
        <v>1.0379400000000001</v>
      </c>
      <c r="CR37" s="45"/>
      <c r="CS37" s="48">
        <f>ROUND(I37+Q37+Y37+AG37+AO37+AW37+BE37+BM37+BU37+CC37+CK37,5)</f>
        <v>4983.51</v>
      </c>
      <c r="CT37" s="45"/>
      <c r="CU37" s="48">
        <f>ROUND(K37+S37+AA37+AI37+AQ37+AY37+BG37+BO37+BW37+CE37+CM37,5)</f>
        <v>18334</v>
      </c>
      <c r="CV37" s="45"/>
      <c r="CW37" s="48">
        <f>ROUND((CS37-CU37),5)</f>
        <v>-13350.49</v>
      </c>
      <c r="CX37" s="45"/>
      <c r="CY37" s="47">
        <f>ROUND(IF(CU37=0, IF(CS37=0, 0, 1), CS37/CU37),5)</f>
        <v>0.27182000000000001</v>
      </c>
    </row>
    <row r="38" spans="1:103" x14ac:dyDescent="0.35">
      <c r="A38" s="42"/>
      <c r="B38" s="42"/>
      <c r="C38" s="42"/>
      <c r="D38" s="42"/>
      <c r="E38" s="42"/>
      <c r="F38" s="42"/>
      <c r="G38" s="42" t="s">
        <v>275</v>
      </c>
      <c r="H38" s="42"/>
      <c r="I38" s="48"/>
      <c r="J38" s="45"/>
      <c r="K38" s="48"/>
      <c r="L38" s="45"/>
      <c r="M38" s="48"/>
      <c r="N38" s="45"/>
      <c r="O38" s="47"/>
      <c r="P38" s="45"/>
      <c r="Q38" s="48"/>
      <c r="R38" s="45"/>
      <c r="S38" s="48"/>
      <c r="T38" s="45"/>
      <c r="U38" s="48"/>
      <c r="V38" s="45"/>
      <c r="W38" s="47"/>
      <c r="X38" s="45"/>
      <c r="Y38" s="48"/>
      <c r="Z38" s="45"/>
      <c r="AA38" s="48"/>
      <c r="AB38" s="45"/>
      <c r="AC38" s="48"/>
      <c r="AD38" s="45"/>
      <c r="AE38" s="47"/>
      <c r="AF38" s="45"/>
      <c r="AG38" s="48"/>
      <c r="AH38" s="45"/>
      <c r="AI38" s="48"/>
      <c r="AJ38" s="45"/>
      <c r="AK38" s="48"/>
      <c r="AL38" s="45"/>
      <c r="AM38" s="47"/>
      <c r="AN38" s="45"/>
      <c r="AO38" s="48"/>
      <c r="AP38" s="45"/>
      <c r="AQ38" s="48"/>
      <c r="AR38" s="45"/>
      <c r="AS38" s="48"/>
      <c r="AT38" s="45"/>
      <c r="AU38" s="47"/>
      <c r="AV38" s="45"/>
      <c r="AW38" s="48"/>
      <c r="AX38" s="45"/>
      <c r="AY38" s="48"/>
      <c r="AZ38" s="45"/>
      <c r="BA38" s="48"/>
      <c r="BB38" s="45"/>
      <c r="BC38" s="47"/>
      <c r="BD38" s="45"/>
      <c r="BE38" s="48"/>
      <c r="BF38" s="45"/>
      <c r="BG38" s="48"/>
      <c r="BH38" s="45"/>
      <c r="BI38" s="48"/>
      <c r="BJ38" s="45"/>
      <c r="BK38" s="47"/>
      <c r="BL38" s="45"/>
      <c r="BM38" s="48"/>
      <c r="BN38" s="45"/>
      <c r="BO38" s="48"/>
      <c r="BP38" s="45"/>
      <c r="BQ38" s="48"/>
      <c r="BR38" s="45"/>
      <c r="BS38" s="47"/>
      <c r="BT38" s="45"/>
      <c r="BU38" s="48"/>
      <c r="BV38" s="45"/>
      <c r="BW38" s="48"/>
      <c r="BX38" s="45"/>
      <c r="BY38" s="48"/>
      <c r="BZ38" s="45"/>
      <c r="CA38" s="47"/>
      <c r="CB38" s="45"/>
      <c r="CC38" s="48"/>
      <c r="CD38" s="45"/>
      <c r="CE38" s="48"/>
      <c r="CF38" s="45"/>
      <c r="CG38" s="48"/>
      <c r="CH38" s="45"/>
      <c r="CI38" s="47"/>
      <c r="CJ38" s="45"/>
      <c r="CK38" s="48"/>
      <c r="CL38" s="45"/>
      <c r="CM38" s="48"/>
      <c r="CN38" s="45"/>
      <c r="CO38" s="48"/>
      <c r="CP38" s="45"/>
      <c r="CQ38" s="47"/>
      <c r="CR38" s="45"/>
      <c r="CS38" s="48"/>
      <c r="CT38" s="45"/>
      <c r="CU38" s="48"/>
      <c r="CV38" s="45"/>
      <c r="CW38" s="48"/>
      <c r="CX38" s="45"/>
      <c r="CY38" s="47"/>
    </row>
    <row r="39" spans="1:103" x14ac:dyDescent="0.35">
      <c r="A39" s="42"/>
      <c r="B39" s="42"/>
      <c r="C39" s="42"/>
      <c r="D39" s="42"/>
      <c r="E39" s="42"/>
      <c r="F39" s="42"/>
      <c r="G39" s="42"/>
      <c r="H39" s="42" t="s">
        <v>274</v>
      </c>
      <c r="I39" s="48">
        <v>0</v>
      </c>
      <c r="J39" s="45"/>
      <c r="K39" s="48"/>
      <c r="L39" s="45"/>
      <c r="M39" s="48"/>
      <c r="N39" s="45"/>
      <c r="O39" s="47"/>
      <c r="P39" s="45"/>
      <c r="Q39" s="48">
        <v>0</v>
      </c>
      <c r="R39" s="45"/>
      <c r="S39" s="48"/>
      <c r="T39" s="45"/>
      <c r="U39" s="48"/>
      <c r="V39" s="45"/>
      <c r="W39" s="47"/>
      <c r="X39" s="45"/>
      <c r="Y39" s="48">
        <v>0</v>
      </c>
      <c r="Z39" s="45"/>
      <c r="AA39" s="48"/>
      <c r="AB39" s="45"/>
      <c r="AC39" s="48"/>
      <c r="AD39" s="45"/>
      <c r="AE39" s="47"/>
      <c r="AF39" s="45"/>
      <c r="AG39" s="48">
        <v>0</v>
      </c>
      <c r="AH39" s="45"/>
      <c r="AI39" s="48"/>
      <c r="AJ39" s="45"/>
      <c r="AK39" s="48"/>
      <c r="AL39" s="45"/>
      <c r="AM39" s="47"/>
      <c r="AN39" s="45"/>
      <c r="AO39" s="48">
        <v>0</v>
      </c>
      <c r="AP39" s="45"/>
      <c r="AQ39" s="48"/>
      <c r="AR39" s="45"/>
      <c r="AS39" s="48"/>
      <c r="AT39" s="45"/>
      <c r="AU39" s="47"/>
      <c r="AV39" s="45"/>
      <c r="AW39" s="48">
        <v>0</v>
      </c>
      <c r="AX39" s="45"/>
      <c r="AY39" s="48"/>
      <c r="AZ39" s="45"/>
      <c r="BA39" s="48"/>
      <c r="BB39" s="45"/>
      <c r="BC39" s="47"/>
      <c r="BD39" s="45"/>
      <c r="BE39" s="48">
        <v>0</v>
      </c>
      <c r="BF39" s="45"/>
      <c r="BG39" s="48"/>
      <c r="BH39" s="45"/>
      <c r="BI39" s="48"/>
      <c r="BJ39" s="45"/>
      <c r="BK39" s="47"/>
      <c r="BL39" s="45"/>
      <c r="BM39" s="48">
        <v>0</v>
      </c>
      <c r="BN39" s="45"/>
      <c r="BO39" s="48"/>
      <c r="BP39" s="45"/>
      <c r="BQ39" s="48"/>
      <c r="BR39" s="45"/>
      <c r="BS39" s="47"/>
      <c r="BT39" s="45"/>
      <c r="BU39" s="48">
        <v>0</v>
      </c>
      <c r="BV39" s="45"/>
      <c r="BW39" s="48"/>
      <c r="BX39" s="45"/>
      <c r="BY39" s="48"/>
      <c r="BZ39" s="45"/>
      <c r="CA39" s="47"/>
      <c r="CB39" s="45"/>
      <c r="CC39" s="48">
        <v>0</v>
      </c>
      <c r="CD39" s="45"/>
      <c r="CE39" s="48"/>
      <c r="CF39" s="45"/>
      <c r="CG39" s="48"/>
      <c r="CH39" s="45"/>
      <c r="CI39" s="47"/>
      <c r="CJ39" s="45"/>
      <c r="CK39" s="48">
        <v>-600</v>
      </c>
      <c r="CL39" s="45"/>
      <c r="CM39" s="48"/>
      <c r="CN39" s="45"/>
      <c r="CO39" s="48"/>
      <c r="CP39" s="45"/>
      <c r="CQ39" s="47"/>
      <c r="CR39" s="45"/>
      <c r="CS39" s="48">
        <f t="shared" ref="CS39:CS50" si="17">ROUND(I39+Q39+Y39+AG39+AO39+AW39+BE39+BM39+BU39+CC39+CK39,5)</f>
        <v>-600</v>
      </c>
      <c r="CT39" s="45"/>
      <c r="CU39" s="48"/>
      <c r="CV39" s="45"/>
      <c r="CW39" s="48"/>
      <c r="CX39" s="45"/>
      <c r="CY39" s="47"/>
    </row>
    <row r="40" spans="1:103" x14ac:dyDescent="0.35">
      <c r="A40" s="42"/>
      <c r="B40" s="42"/>
      <c r="C40" s="42"/>
      <c r="D40" s="42"/>
      <c r="E40" s="42"/>
      <c r="F40" s="42"/>
      <c r="G40" s="42"/>
      <c r="H40" s="42" t="s">
        <v>273</v>
      </c>
      <c r="I40" s="48">
        <v>0</v>
      </c>
      <c r="J40" s="45"/>
      <c r="K40" s="48"/>
      <c r="L40" s="45"/>
      <c r="M40" s="48"/>
      <c r="N40" s="45"/>
      <c r="O40" s="47"/>
      <c r="P40" s="45"/>
      <c r="Q40" s="48">
        <v>0</v>
      </c>
      <c r="R40" s="45"/>
      <c r="S40" s="48"/>
      <c r="T40" s="45"/>
      <c r="U40" s="48"/>
      <c r="V40" s="45"/>
      <c r="W40" s="47"/>
      <c r="X40" s="45"/>
      <c r="Y40" s="48">
        <v>0</v>
      </c>
      <c r="Z40" s="45"/>
      <c r="AA40" s="48"/>
      <c r="AB40" s="45"/>
      <c r="AC40" s="48"/>
      <c r="AD40" s="45"/>
      <c r="AE40" s="47"/>
      <c r="AF40" s="45"/>
      <c r="AG40" s="48">
        <v>0</v>
      </c>
      <c r="AH40" s="45"/>
      <c r="AI40" s="48"/>
      <c r="AJ40" s="45"/>
      <c r="AK40" s="48"/>
      <c r="AL40" s="45"/>
      <c r="AM40" s="47"/>
      <c r="AN40" s="45"/>
      <c r="AO40" s="48">
        <v>0</v>
      </c>
      <c r="AP40" s="45"/>
      <c r="AQ40" s="48"/>
      <c r="AR40" s="45"/>
      <c r="AS40" s="48"/>
      <c r="AT40" s="45"/>
      <c r="AU40" s="47"/>
      <c r="AV40" s="45"/>
      <c r="AW40" s="48">
        <v>0</v>
      </c>
      <c r="AX40" s="45"/>
      <c r="AY40" s="48"/>
      <c r="AZ40" s="45"/>
      <c r="BA40" s="48"/>
      <c r="BB40" s="45"/>
      <c r="BC40" s="47"/>
      <c r="BD40" s="45"/>
      <c r="BE40" s="48">
        <v>0</v>
      </c>
      <c r="BF40" s="45"/>
      <c r="BG40" s="48"/>
      <c r="BH40" s="45"/>
      <c r="BI40" s="48"/>
      <c r="BJ40" s="45"/>
      <c r="BK40" s="47"/>
      <c r="BL40" s="45"/>
      <c r="BM40" s="48">
        <v>0</v>
      </c>
      <c r="BN40" s="45"/>
      <c r="BO40" s="48"/>
      <c r="BP40" s="45"/>
      <c r="BQ40" s="48"/>
      <c r="BR40" s="45"/>
      <c r="BS40" s="47"/>
      <c r="BT40" s="45"/>
      <c r="BU40" s="48">
        <v>0</v>
      </c>
      <c r="BV40" s="45"/>
      <c r="BW40" s="48"/>
      <c r="BX40" s="45"/>
      <c r="BY40" s="48"/>
      <c r="BZ40" s="45"/>
      <c r="CA40" s="47"/>
      <c r="CB40" s="45"/>
      <c r="CC40" s="48">
        <v>-25</v>
      </c>
      <c r="CD40" s="45"/>
      <c r="CE40" s="48"/>
      <c r="CF40" s="45"/>
      <c r="CG40" s="48"/>
      <c r="CH40" s="45"/>
      <c r="CI40" s="47"/>
      <c r="CJ40" s="45"/>
      <c r="CK40" s="48">
        <v>0</v>
      </c>
      <c r="CL40" s="45"/>
      <c r="CM40" s="48"/>
      <c r="CN40" s="45"/>
      <c r="CO40" s="48"/>
      <c r="CP40" s="45"/>
      <c r="CQ40" s="47"/>
      <c r="CR40" s="45"/>
      <c r="CS40" s="48">
        <f t="shared" si="17"/>
        <v>-25</v>
      </c>
      <c r="CT40" s="45"/>
      <c r="CU40" s="48"/>
      <c r="CV40" s="45"/>
      <c r="CW40" s="48"/>
      <c r="CX40" s="45"/>
      <c r="CY40" s="47"/>
    </row>
    <row r="41" spans="1:103" x14ac:dyDescent="0.35">
      <c r="A41" s="42"/>
      <c r="B41" s="42"/>
      <c r="C41" s="42"/>
      <c r="D41" s="42"/>
      <c r="E41" s="42"/>
      <c r="F41" s="42"/>
      <c r="G41" s="42"/>
      <c r="H41" s="42" t="s">
        <v>272</v>
      </c>
      <c r="I41" s="48">
        <v>0</v>
      </c>
      <c r="J41" s="45"/>
      <c r="K41" s="48"/>
      <c r="L41" s="45"/>
      <c r="M41" s="48"/>
      <c r="N41" s="45"/>
      <c r="O41" s="47"/>
      <c r="P41" s="45"/>
      <c r="Q41" s="48">
        <v>0</v>
      </c>
      <c r="R41" s="45"/>
      <c r="S41" s="48"/>
      <c r="T41" s="45"/>
      <c r="U41" s="48"/>
      <c r="V41" s="45"/>
      <c r="W41" s="47"/>
      <c r="X41" s="45"/>
      <c r="Y41" s="48">
        <v>0</v>
      </c>
      <c r="Z41" s="45"/>
      <c r="AA41" s="48"/>
      <c r="AB41" s="45"/>
      <c r="AC41" s="48"/>
      <c r="AD41" s="45"/>
      <c r="AE41" s="47"/>
      <c r="AF41" s="45"/>
      <c r="AG41" s="48">
        <v>0</v>
      </c>
      <c r="AH41" s="45"/>
      <c r="AI41" s="48"/>
      <c r="AJ41" s="45"/>
      <c r="AK41" s="48"/>
      <c r="AL41" s="45"/>
      <c r="AM41" s="47"/>
      <c r="AN41" s="45"/>
      <c r="AO41" s="48">
        <v>0</v>
      </c>
      <c r="AP41" s="45"/>
      <c r="AQ41" s="48"/>
      <c r="AR41" s="45"/>
      <c r="AS41" s="48"/>
      <c r="AT41" s="45"/>
      <c r="AU41" s="47"/>
      <c r="AV41" s="45"/>
      <c r="AW41" s="48">
        <v>0</v>
      </c>
      <c r="AX41" s="45"/>
      <c r="AY41" s="48"/>
      <c r="AZ41" s="45"/>
      <c r="BA41" s="48"/>
      <c r="BB41" s="45"/>
      <c r="BC41" s="47"/>
      <c r="BD41" s="45"/>
      <c r="BE41" s="48">
        <v>0</v>
      </c>
      <c r="BF41" s="45"/>
      <c r="BG41" s="48"/>
      <c r="BH41" s="45"/>
      <c r="BI41" s="48"/>
      <c r="BJ41" s="45"/>
      <c r="BK41" s="47"/>
      <c r="BL41" s="45"/>
      <c r="BM41" s="48">
        <v>0</v>
      </c>
      <c r="BN41" s="45"/>
      <c r="BO41" s="48"/>
      <c r="BP41" s="45"/>
      <c r="BQ41" s="48"/>
      <c r="BR41" s="45"/>
      <c r="BS41" s="47"/>
      <c r="BT41" s="45"/>
      <c r="BU41" s="48">
        <v>0</v>
      </c>
      <c r="BV41" s="45"/>
      <c r="BW41" s="48"/>
      <c r="BX41" s="45"/>
      <c r="BY41" s="48"/>
      <c r="BZ41" s="45"/>
      <c r="CA41" s="47"/>
      <c r="CB41" s="45"/>
      <c r="CC41" s="48">
        <v>-600</v>
      </c>
      <c r="CD41" s="45"/>
      <c r="CE41" s="48"/>
      <c r="CF41" s="45"/>
      <c r="CG41" s="48"/>
      <c r="CH41" s="45"/>
      <c r="CI41" s="47"/>
      <c r="CJ41" s="45"/>
      <c r="CK41" s="48">
        <v>0</v>
      </c>
      <c r="CL41" s="45"/>
      <c r="CM41" s="48"/>
      <c r="CN41" s="45"/>
      <c r="CO41" s="48"/>
      <c r="CP41" s="45"/>
      <c r="CQ41" s="47"/>
      <c r="CR41" s="45"/>
      <c r="CS41" s="48">
        <f t="shared" si="17"/>
        <v>-600</v>
      </c>
      <c r="CT41" s="45"/>
      <c r="CU41" s="48"/>
      <c r="CV41" s="45"/>
      <c r="CW41" s="48"/>
      <c r="CX41" s="45"/>
      <c r="CY41" s="47"/>
    </row>
    <row r="42" spans="1:103" x14ac:dyDescent="0.35">
      <c r="A42" s="42"/>
      <c r="B42" s="42"/>
      <c r="C42" s="42"/>
      <c r="D42" s="42"/>
      <c r="E42" s="42"/>
      <c r="F42" s="42"/>
      <c r="G42" s="42"/>
      <c r="H42" s="42" t="s">
        <v>271</v>
      </c>
      <c r="I42" s="48">
        <v>0</v>
      </c>
      <c r="J42" s="45"/>
      <c r="K42" s="48">
        <v>10019</v>
      </c>
      <c r="L42" s="45"/>
      <c r="M42" s="48">
        <f>ROUND((I42-K42),5)</f>
        <v>-10019</v>
      </c>
      <c r="N42" s="45"/>
      <c r="O42" s="47">
        <f>ROUND(IF(K42=0, IF(I42=0, 0, 1), I42/K42),5)</f>
        <v>0</v>
      </c>
      <c r="P42" s="45"/>
      <c r="Q42" s="48">
        <v>0</v>
      </c>
      <c r="R42" s="45"/>
      <c r="S42" s="48">
        <v>10019</v>
      </c>
      <c r="T42" s="45"/>
      <c r="U42" s="48">
        <f>ROUND((Q42-S42),5)</f>
        <v>-10019</v>
      </c>
      <c r="V42" s="45"/>
      <c r="W42" s="47">
        <f>ROUND(IF(S42=0, IF(Q42=0, 0, 1), Q42/S42),5)</f>
        <v>0</v>
      </c>
      <c r="X42" s="45"/>
      <c r="Y42" s="48">
        <v>0</v>
      </c>
      <c r="Z42" s="45"/>
      <c r="AA42" s="48">
        <v>10019</v>
      </c>
      <c r="AB42" s="45"/>
      <c r="AC42" s="48">
        <f>ROUND((Y42-AA42),5)</f>
        <v>-10019</v>
      </c>
      <c r="AD42" s="45"/>
      <c r="AE42" s="47">
        <f>ROUND(IF(AA42=0, IF(Y42=0, 0, 1), Y42/AA42),5)</f>
        <v>0</v>
      </c>
      <c r="AF42" s="45"/>
      <c r="AG42" s="48">
        <v>0</v>
      </c>
      <c r="AH42" s="45"/>
      <c r="AI42" s="48">
        <v>10019</v>
      </c>
      <c r="AJ42" s="45"/>
      <c r="AK42" s="48">
        <f>ROUND((AG42-AI42),5)</f>
        <v>-10019</v>
      </c>
      <c r="AL42" s="45"/>
      <c r="AM42" s="47">
        <f>ROUND(IF(AI42=0, IF(AG42=0, 0, 1), AG42/AI42),5)</f>
        <v>0</v>
      </c>
      <c r="AN42" s="45"/>
      <c r="AO42" s="48">
        <v>0</v>
      </c>
      <c r="AP42" s="45"/>
      <c r="AQ42" s="48">
        <v>10019</v>
      </c>
      <c r="AR42" s="45"/>
      <c r="AS42" s="48">
        <f>ROUND((AO42-AQ42),5)</f>
        <v>-10019</v>
      </c>
      <c r="AT42" s="45"/>
      <c r="AU42" s="47">
        <f>ROUND(IF(AQ42=0, IF(AO42=0, 0, 1), AO42/AQ42),5)</f>
        <v>0</v>
      </c>
      <c r="AV42" s="45"/>
      <c r="AW42" s="48">
        <v>0</v>
      </c>
      <c r="AX42" s="45"/>
      <c r="AY42" s="48">
        <v>10019</v>
      </c>
      <c r="AZ42" s="45"/>
      <c r="BA42" s="48">
        <f>ROUND((AW42-AY42),5)</f>
        <v>-10019</v>
      </c>
      <c r="BB42" s="45"/>
      <c r="BC42" s="47">
        <f>ROUND(IF(AY42=0, IF(AW42=0, 0, 1), AW42/AY42),5)</f>
        <v>0</v>
      </c>
      <c r="BD42" s="45"/>
      <c r="BE42" s="48">
        <v>0</v>
      </c>
      <c r="BF42" s="45"/>
      <c r="BG42" s="48">
        <v>10019</v>
      </c>
      <c r="BH42" s="45"/>
      <c r="BI42" s="48">
        <f>ROUND((BE42-BG42),5)</f>
        <v>-10019</v>
      </c>
      <c r="BJ42" s="45"/>
      <c r="BK42" s="47">
        <f>ROUND(IF(BG42=0, IF(BE42=0, 0, 1), BE42/BG42),5)</f>
        <v>0</v>
      </c>
      <c r="BL42" s="45"/>
      <c r="BM42" s="48">
        <v>0</v>
      </c>
      <c r="BN42" s="45"/>
      <c r="BO42" s="48">
        <v>10019</v>
      </c>
      <c r="BP42" s="45"/>
      <c r="BQ42" s="48">
        <f>ROUND((BM42-BO42),5)</f>
        <v>-10019</v>
      </c>
      <c r="BR42" s="45"/>
      <c r="BS42" s="47">
        <f>ROUND(IF(BO42=0, IF(BM42=0, 0, 1), BM42/BO42),5)</f>
        <v>0</v>
      </c>
      <c r="BT42" s="45"/>
      <c r="BU42" s="48">
        <v>0</v>
      </c>
      <c r="BV42" s="45"/>
      <c r="BW42" s="48">
        <v>10019</v>
      </c>
      <c r="BX42" s="45"/>
      <c r="BY42" s="48">
        <f>ROUND((BU42-BW42),5)</f>
        <v>-10019</v>
      </c>
      <c r="BZ42" s="45"/>
      <c r="CA42" s="47">
        <f>ROUND(IF(BW42=0, IF(BU42=0, 0, 1), BU42/BW42),5)</f>
        <v>0</v>
      </c>
      <c r="CB42" s="45"/>
      <c r="CC42" s="48">
        <v>0</v>
      </c>
      <c r="CD42" s="45"/>
      <c r="CE42" s="48">
        <v>10019</v>
      </c>
      <c r="CF42" s="45"/>
      <c r="CG42" s="48">
        <f>ROUND((CC42-CE42),5)</f>
        <v>-10019</v>
      </c>
      <c r="CH42" s="45"/>
      <c r="CI42" s="47">
        <f>ROUND(IF(CE42=0, IF(CC42=0, 0, 1), CC42/CE42),5)</f>
        <v>0</v>
      </c>
      <c r="CJ42" s="45"/>
      <c r="CK42" s="48">
        <v>0</v>
      </c>
      <c r="CL42" s="45"/>
      <c r="CM42" s="48">
        <v>10019</v>
      </c>
      <c r="CN42" s="45"/>
      <c r="CO42" s="48">
        <f>ROUND((CK42-CM42),5)</f>
        <v>-10019</v>
      </c>
      <c r="CP42" s="45"/>
      <c r="CQ42" s="47">
        <f>ROUND(IF(CM42=0, IF(CK42=0, 0, 1), CK42/CM42),5)</f>
        <v>0</v>
      </c>
      <c r="CR42" s="45"/>
      <c r="CS42" s="48">
        <f t="shared" si="17"/>
        <v>0</v>
      </c>
      <c r="CT42" s="45"/>
      <c r="CU42" s="48">
        <f>ROUND(K42+S42+AA42+AI42+AQ42+AY42+BG42+BO42+BW42+CE42+CM42,5)</f>
        <v>110209</v>
      </c>
      <c r="CV42" s="45"/>
      <c r="CW42" s="48">
        <f>ROUND((CS42-CU42),5)</f>
        <v>-110209</v>
      </c>
      <c r="CX42" s="45"/>
      <c r="CY42" s="47">
        <f>ROUND(IF(CU42=0, IF(CS42=0, 0, 1), CS42/CU42),5)</f>
        <v>0</v>
      </c>
    </row>
    <row r="43" spans="1:103" x14ac:dyDescent="0.35">
      <c r="A43" s="42"/>
      <c r="B43" s="42"/>
      <c r="C43" s="42"/>
      <c r="D43" s="42"/>
      <c r="E43" s="42"/>
      <c r="F43" s="42"/>
      <c r="G43" s="42"/>
      <c r="H43" s="42" t="s">
        <v>270</v>
      </c>
      <c r="I43" s="48">
        <v>0</v>
      </c>
      <c r="J43" s="45"/>
      <c r="K43" s="48">
        <v>7591</v>
      </c>
      <c r="L43" s="45"/>
      <c r="M43" s="48">
        <f>ROUND((I43-K43),5)</f>
        <v>-7591</v>
      </c>
      <c r="N43" s="45"/>
      <c r="O43" s="47">
        <f>ROUND(IF(K43=0, IF(I43=0, 0, 1), I43/K43),5)</f>
        <v>0</v>
      </c>
      <c r="P43" s="45"/>
      <c r="Q43" s="48">
        <v>0</v>
      </c>
      <c r="R43" s="45"/>
      <c r="S43" s="48">
        <v>7591</v>
      </c>
      <c r="T43" s="45"/>
      <c r="U43" s="48">
        <f>ROUND((Q43-S43),5)</f>
        <v>-7591</v>
      </c>
      <c r="V43" s="45"/>
      <c r="W43" s="47">
        <f>ROUND(IF(S43=0, IF(Q43=0, 0, 1), Q43/S43),5)</f>
        <v>0</v>
      </c>
      <c r="X43" s="45"/>
      <c r="Y43" s="48">
        <v>0</v>
      </c>
      <c r="Z43" s="45"/>
      <c r="AA43" s="48">
        <v>7591</v>
      </c>
      <c r="AB43" s="45"/>
      <c r="AC43" s="48">
        <f>ROUND((Y43-AA43),5)</f>
        <v>-7591</v>
      </c>
      <c r="AD43" s="45"/>
      <c r="AE43" s="47">
        <f>ROUND(IF(AA43=0, IF(Y43=0, 0, 1), Y43/AA43),5)</f>
        <v>0</v>
      </c>
      <c r="AF43" s="45"/>
      <c r="AG43" s="48">
        <v>0</v>
      </c>
      <c r="AH43" s="45"/>
      <c r="AI43" s="48">
        <v>7591</v>
      </c>
      <c r="AJ43" s="45"/>
      <c r="AK43" s="48">
        <f>ROUND((AG43-AI43),5)</f>
        <v>-7591</v>
      </c>
      <c r="AL43" s="45"/>
      <c r="AM43" s="47">
        <f>ROUND(IF(AI43=0, IF(AG43=0, 0, 1), AG43/AI43),5)</f>
        <v>0</v>
      </c>
      <c r="AN43" s="45"/>
      <c r="AO43" s="48">
        <v>0</v>
      </c>
      <c r="AP43" s="45"/>
      <c r="AQ43" s="48">
        <v>7591</v>
      </c>
      <c r="AR43" s="45"/>
      <c r="AS43" s="48">
        <f>ROUND((AO43-AQ43),5)</f>
        <v>-7591</v>
      </c>
      <c r="AT43" s="45"/>
      <c r="AU43" s="47">
        <f>ROUND(IF(AQ43=0, IF(AO43=0, 0, 1), AO43/AQ43),5)</f>
        <v>0</v>
      </c>
      <c r="AV43" s="45"/>
      <c r="AW43" s="48">
        <v>0</v>
      </c>
      <c r="AX43" s="45"/>
      <c r="AY43" s="48">
        <v>7591</v>
      </c>
      <c r="AZ43" s="45"/>
      <c r="BA43" s="48">
        <f>ROUND((AW43-AY43),5)</f>
        <v>-7591</v>
      </c>
      <c r="BB43" s="45"/>
      <c r="BC43" s="47">
        <f>ROUND(IF(AY43=0, IF(AW43=0, 0, 1), AW43/AY43),5)</f>
        <v>0</v>
      </c>
      <c r="BD43" s="45"/>
      <c r="BE43" s="48">
        <v>0</v>
      </c>
      <c r="BF43" s="45"/>
      <c r="BG43" s="48">
        <v>7591</v>
      </c>
      <c r="BH43" s="45"/>
      <c r="BI43" s="48">
        <f>ROUND((BE43-BG43),5)</f>
        <v>-7591</v>
      </c>
      <c r="BJ43" s="45"/>
      <c r="BK43" s="47">
        <f>ROUND(IF(BG43=0, IF(BE43=0, 0, 1), BE43/BG43),5)</f>
        <v>0</v>
      </c>
      <c r="BL43" s="45"/>
      <c r="BM43" s="48">
        <v>0</v>
      </c>
      <c r="BN43" s="45"/>
      <c r="BO43" s="48">
        <v>7590</v>
      </c>
      <c r="BP43" s="45"/>
      <c r="BQ43" s="48">
        <f>ROUND((BM43-BO43),5)</f>
        <v>-7590</v>
      </c>
      <c r="BR43" s="45"/>
      <c r="BS43" s="47">
        <f>ROUND(IF(BO43=0, IF(BM43=0, 0, 1), BM43/BO43),5)</f>
        <v>0</v>
      </c>
      <c r="BT43" s="45"/>
      <c r="BU43" s="48">
        <v>0</v>
      </c>
      <c r="BV43" s="45"/>
      <c r="BW43" s="48">
        <v>7590</v>
      </c>
      <c r="BX43" s="45"/>
      <c r="BY43" s="48">
        <f>ROUND((BU43-BW43),5)</f>
        <v>-7590</v>
      </c>
      <c r="BZ43" s="45"/>
      <c r="CA43" s="47">
        <f>ROUND(IF(BW43=0, IF(BU43=0, 0, 1), BU43/BW43),5)</f>
        <v>0</v>
      </c>
      <c r="CB43" s="45"/>
      <c r="CC43" s="48">
        <v>0</v>
      </c>
      <c r="CD43" s="45"/>
      <c r="CE43" s="48">
        <v>7590</v>
      </c>
      <c r="CF43" s="45"/>
      <c r="CG43" s="48">
        <f>ROUND((CC43-CE43),5)</f>
        <v>-7590</v>
      </c>
      <c r="CH43" s="45"/>
      <c r="CI43" s="47">
        <f>ROUND(IF(CE43=0, IF(CC43=0, 0, 1), CC43/CE43),5)</f>
        <v>0</v>
      </c>
      <c r="CJ43" s="45"/>
      <c r="CK43" s="48">
        <v>0</v>
      </c>
      <c r="CL43" s="45"/>
      <c r="CM43" s="48">
        <v>7590</v>
      </c>
      <c r="CN43" s="45"/>
      <c r="CO43" s="48">
        <f>ROUND((CK43-CM43),5)</f>
        <v>-7590</v>
      </c>
      <c r="CP43" s="45"/>
      <c r="CQ43" s="47">
        <f>ROUND(IF(CM43=0, IF(CK43=0, 0, 1), CK43/CM43),5)</f>
        <v>0</v>
      </c>
      <c r="CR43" s="45"/>
      <c r="CS43" s="48">
        <f t="shared" si="17"/>
        <v>0</v>
      </c>
      <c r="CT43" s="45"/>
      <c r="CU43" s="48">
        <f>ROUND(K43+S43+AA43+AI43+AQ43+AY43+BG43+BO43+BW43+CE43+CM43,5)</f>
        <v>83497</v>
      </c>
      <c r="CV43" s="45"/>
      <c r="CW43" s="48">
        <f>ROUND((CS43-CU43),5)</f>
        <v>-83497</v>
      </c>
      <c r="CX43" s="45"/>
      <c r="CY43" s="47">
        <f>ROUND(IF(CU43=0, IF(CS43=0, 0, 1), CS43/CU43),5)</f>
        <v>0</v>
      </c>
    </row>
    <row r="44" spans="1:103" x14ac:dyDescent="0.35">
      <c r="A44" s="42"/>
      <c r="B44" s="42"/>
      <c r="C44" s="42"/>
      <c r="D44" s="42"/>
      <c r="E44" s="42"/>
      <c r="F44" s="42"/>
      <c r="G44" s="42"/>
      <c r="H44" s="42" t="s">
        <v>269</v>
      </c>
      <c r="I44" s="48">
        <v>6912.28</v>
      </c>
      <c r="J44" s="45"/>
      <c r="K44" s="48"/>
      <c r="L44" s="45"/>
      <c r="M44" s="48"/>
      <c r="N44" s="45"/>
      <c r="O44" s="47"/>
      <c r="P44" s="45"/>
      <c r="Q44" s="48">
        <v>7400.52</v>
      </c>
      <c r="R44" s="45"/>
      <c r="S44" s="48"/>
      <c r="T44" s="45"/>
      <c r="U44" s="48"/>
      <c r="V44" s="45"/>
      <c r="W44" s="47"/>
      <c r="X44" s="45"/>
      <c r="Y44" s="48">
        <v>3587.72</v>
      </c>
      <c r="Z44" s="45"/>
      <c r="AA44" s="48"/>
      <c r="AB44" s="45"/>
      <c r="AC44" s="48"/>
      <c r="AD44" s="45"/>
      <c r="AE44" s="47"/>
      <c r="AF44" s="45"/>
      <c r="AG44" s="48">
        <v>5179.87</v>
      </c>
      <c r="AH44" s="45"/>
      <c r="AI44" s="48"/>
      <c r="AJ44" s="45"/>
      <c r="AK44" s="48"/>
      <c r="AL44" s="45"/>
      <c r="AM44" s="47"/>
      <c r="AN44" s="45"/>
      <c r="AO44" s="48">
        <v>4135.9399999999996</v>
      </c>
      <c r="AP44" s="45"/>
      <c r="AQ44" s="48"/>
      <c r="AR44" s="45"/>
      <c r="AS44" s="48"/>
      <c r="AT44" s="45"/>
      <c r="AU44" s="47"/>
      <c r="AV44" s="45"/>
      <c r="AW44" s="48">
        <v>5297.38</v>
      </c>
      <c r="AX44" s="45"/>
      <c r="AY44" s="48"/>
      <c r="AZ44" s="45"/>
      <c r="BA44" s="48"/>
      <c r="BB44" s="45"/>
      <c r="BC44" s="47"/>
      <c r="BD44" s="45"/>
      <c r="BE44" s="48">
        <v>1885.21</v>
      </c>
      <c r="BF44" s="45"/>
      <c r="BG44" s="48"/>
      <c r="BH44" s="45"/>
      <c r="BI44" s="48"/>
      <c r="BJ44" s="45"/>
      <c r="BK44" s="47"/>
      <c r="BL44" s="45"/>
      <c r="BM44" s="48">
        <v>9527.5</v>
      </c>
      <c r="BN44" s="45"/>
      <c r="BO44" s="48"/>
      <c r="BP44" s="45"/>
      <c r="BQ44" s="48"/>
      <c r="BR44" s="45"/>
      <c r="BS44" s="47"/>
      <c r="BT44" s="45"/>
      <c r="BU44" s="48">
        <v>8926.23</v>
      </c>
      <c r="BV44" s="45"/>
      <c r="BW44" s="48"/>
      <c r="BX44" s="45"/>
      <c r="BY44" s="48"/>
      <c r="BZ44" s="45"/>
      <c r="CA44" s="47"/>
      <c r="CB44" s="45"/>
      <c r="CC44" s="48">
        <v>6888.88</v>
      </c>
      <c r="CD44" s="45"/>
      <c r="CE44" s="48"/>
      <c r="CF44" s="45"/>
      <c r="CG44" s="48"/>
      <c r="CH44" s="45"/>
      <c r="CI44" s="47"/>
      <c r="CJ44" s="45"/>
      <c r="CK44" s="48">
        <v>7249.41</v>
      </c>
      <c r="CL44" s="45"/>
      <c r="CM44" s="48"/>
      <c r="CN44" s="45"/>
      <c r="CO44" s="48"/>
      <c r="CP44" s="45"/>
      <c r="CQ44" s="47"/>
      <c r="CR44" s="45"/>
      <c r="CS44" s="48">
        <f t="shared" si="17"/>
        <v>66990.94</v>
      </c>
      <c r="CT44" s="45"/>
      <c r="CU44" s="48"/>
      <c r="CV44" s="45"/>
      <c r="CW44" s="48"/>
      <c r="CX44" s="45"/>
      <c r="CY44" s="47"/>
    </row>
    <row r="45" spans="1:103" x14ac:dyDescent="0.35">
      <c r="A45" s="42"/>
      <c r="B45" s="42"/>
      <c r="C45" s="42"/>
      <c r="D45" s="42"/>
      <c r="E45" s="42"/>
      <c r="F45" s="42"/>
      <c r="G45" s="42"/>
      <c r="H45" s="42" t="s">
        <v>268</v>
      </c>
      <c r="I45" s="48">
        <v>0</v>
      </c>
      <c r="J45" s="45"/>
      <c r="K45" s="48">
        <v>17216</v>
      </c>
      <c r="L45" s="45"/>
      <c r="M45" s="48">
        <f>ROUND((I45-K45),5)</f>
        <v>-17216</v>
      </c>
      <c r="N45" s="45"/>
      <c r="O45" s="47">
        <f>ROUND(IF(K45=0, IF(I45=0, 0, 1), I45/K45),5)</f>
        <v>0</v>
      </c>
      <c r="P45" s="45"/>
      <c r="Q45" s="48">
        <v>0</v>
      </c>
      <c r="R45" s="45"/>
      <c r="S45" s="48">
        <v>17216</v>
      </c>
      <c r="T45" s="45"/>
      <c r="U45" s="48">
        <f>ROUND((Q45-S45),5)</f>
        <v>-17216</v>
      </c>
      <c r="V45" s="45"/>
      <c r="W45" s="47">
        <f>ROUND(IF(S45=0, IF(Q45=0, 0, 1), Q45/S45),5)</f>
        <v>0</v>
      </c>
      <c r="X45" s="45"/>
      <c r="Y45" s="48">
        <v>0</v>
      </c>
      <c r="Z45" s="45"/>
      <c r="AA45" s="48">
        <v>17216</v>
      </c>
      <c r="AB45" s="45"/>
      <c r="AC45" s="48">
        <f>ROUND((Y45-AA45),5)</f>
        <v>-17216</v>
      </c>
      <c r="AD45" s="45"/>
      <c r="AE45" s="47">
        <f>ROUND(IF(AA45=0, IF(Y45=0, 0, 1), Y45/AA45),5)</f>
        <v>0</v>
      </c>
      <c r="AF45" s="45"/>
      <c r="AG45" s="48">
        <v>0</v>
      </c>
      <c r="AH45" s="45"/>
      <c r="AI45" s="48">
        <v>17216</v>
      </c>
      <c r="AJ45" s="45"/>
      <c r="AK45" s="48">
        <f>ROUND((AG45-AI45),5)</f>
        <v>-17216</v>
      </c>
      <c r="AL45" s="45"/>
      <c r="AM45" s="47">
        <f>ROUND(IF(AI45=0, IF(AG45=0, 0, 1), AG45/AI45),5)</f>
        <v>0</v>
      </c>
      <c r="AN45" s="45"/>
      <c r="AO45" s="48">
        <v>0</v>
      </c>
      <c r="AP45" s="45"/>
      <c r="AQ45" s="48">
        <v>17216</v>
      </c>
      <c r="AR45" s="45"/>
      <c r="AS45" s="48">
        <f>ROUND((AO45-AQ45),5)</f>
        <v>-17216</v>
      </c>
      <c r="AT45" s="45"/>
      <c r="AU45" s="47">
        <f>ROUND(IF(AQ45=0, IF(AO45=0, 0, 1), AO45/AQ45),5)</f>
        <v>0</v>
      </c>
      <c r="AV45" s="45"/>
      <c r="AW45" s="48">
        <v>0</v>
      </c>
      <c r="AX45" s="45"/>
      <c r="AY45" s="48">
        <v>17216</v>
      </c>
      <c r="AZ45" s="45"/>
      <c r="BA45" s="48">
        <f>ROUND((AW45-AY45),5)</f>
        <v>-17216</v>
      </c>
      <c r="BB45" s="45"/>
      <c r="BC45" s="47">
        <f>ROUND(IF(AY45=0, IF(AW45=0, 0, 1), AW45/AY45),5)</f>
        <v>0</v>
      </c>
      <c r="BD45" s="45"/>
      <c r="BE45" s="48">
        <v>0</v>
      </c>
      <c r="BF45" s="45"/>
      <c r="BG45" s="48">
        <v>17216</v>
      </c>
      <c r="BH45" s="45"/>
      <c r="BI45" s="48">
        <f>ROUND((BE45-BG45),5)</f>
        <v>-17216</v>
      </c>
      <c r="BJ45" s="45"/>
      <c r="BK45" s="47">
        <f>ROUND(IF(BG45=0, IF(BE45=0, 0, 1), BE45/BG45),5)</f>
        <v>0</v>
      </c>
      <c r="BL45" s="45"/>
      <c r="BM45" s="48">
        <v>0</v>
      </c>
      <c r="BN45" s="45"/>
      <c r="BO45" s="48">
        <v>17216</v>
      </c>
      <c r="BP45" s="45"/>
      <c r="BQ45" s="48">
        <f>ROUND((BM45-BO45),5)</f>
        <v>-17216</v>
      </c>
      <c r="BR45" s="45"/>
      <c r="BS45" s="47">
        <f>ROUND(IF(BO45=0, IF(BM45=0, 0, 1), BM45/BO45),5)</f>
        <v>0</v>
      </c>
      <c r="BT45" s="45"/>
      <c r="BU45" s="48">
        <v>0</v>
      </c>
      <c r="BV45" s="45"/>
      <c r="BW45" s="48">
        <v>17217</v>
      </c>
      <c r="BX45" s="45"/>
      <c r="BY45" s="48">
        <f>ROUND((BU45-BW45),5)</f>
        <v>-17217</v>
      </c>
      <c r="BZ45" s="45"/>
      <c r="CA45" s="47">
        <f>ROUND(IF(BW45=0, IF(BU45=0, 0, 1), BU45/BW45),5)</f>
        <v>0</v>
      </c>
      <c r="CB45" s="45"/>
      <c r="CC45" s="48">
        <v>0</v>
      </c>
      <c r="CD45" s="45"/>
      <c r="CE45" s="48">
        <v>17217</v>
      </c>
      <c r="CF45" s="45"/>
      <c r="CG45" s="48">
        <f>ROUND((CC45-CE45),5)</f>
        <v>-17217</v>
      </c>
      <c r="CH45" s="45"/>
      <c r="CI45" s="47">
        <f>ROUND(IF(CE45=0, IF(CC45=0, 0, 1), CC45/CE45),5)</f>
        <v>0</v>
      </c>
      <c r="CJ45" s="45"/>
      <c r="CK45" s="48">
        <v>0</v>
      </c>
      <c r="CL45" s="45"/>
      <c r="CM45" s="48">
        <v>17217</v>
      </c>
      <c r="CN45" s="45"/>
      <c r="CO45" s="48">
        <f>ROUND((CK45-CM45),5)</f>
        <v>-17217</v>
      </c>
      <c r="CP45" s="45"/>
      <c r="CQ45" s="47">
        <f>ROUND(IF(CM45=0, IF(CK45=0, 0, 1), CK45/CM45),5)</f>
        <v>0</v>
      </c>
      <c r="CR45" s="45"/>
      <c r="CS45" s="48">
        <f t="shared" si="17"/>
        <v>0</v>
      </c>
      <c r="CT45" s="45"/>
      <c r="CU45" s="48">
        <f>ROUND(K45+S45+AA45+AI45+AQ45+AY45+BG45+BO45+BW45+CE45+CM45,5)</f>
        <v>189379</v>
      </c>
      <c r="CV45" s="45"/>
      <c r="CW45" s="48">
        <f>ROUND((CS45-CU45),5)</f>
        <v>-189379</v>
      </c>
      <c r="CX45" s="45"/>
      <c r="CY45" s="47">
        <f>ROUND(IF(CU45=0, IF(CS45=0, 0, 1), CS45/CU45),5)</f>
        <v>0</v>
      </c>
    </row>
    <row r="46" spans="1:103" x14ac:dyDescent="0.35">
      <c r="A46" s="42"/>
      <c r="B46" s="42"/>
      <c r="C46" s="42"/>
      <c r="D46" s="42"/>
      <c r="E46" s="42"/>
      <c r="F46" s="42"/>
      <c r="G46" s="42"/>
      <c r="H46" s="42" t="s">
        <v>267</v>
      </c>
      <c r="I46" s="48">
        <v>0</v>
      </c>
      <c r="J46" s="45"/>
      <c r="K46" s="48"/>
      <c r="L46" s="45"/>
      <c r="M46" s="48"/>
      <c r="N46" s="45"/>
      <c r="O46" s="47"/>
      <c r="P46" s="45"/>
      <c r="Q46" s="48">
        <v>0</v>
      </c>
      <c r="R46" s="45"/>
      <c r="S46" s="48"/>
      <c r="T46" s="45"/>
      <c r="U46" s="48"/>
      <c r="V46" s="45"/>
      <c r="W46" s="47"/>
      <c r="X46" s="45"/>
      <c r="Y46" s="48">
        <v>0</v>
      </c>
      <c r="Z46" s="45"/>
      <c r="AA46" s="48"/>
      <c r="AB46" s="45"/>
      <c r="AC46" s="48"/>
      <c r="AD46" s="45"/>
      <c r="AE46" s="47"/>
      <c r="AF46" s="45"/>
      <c r="AG46" s="48">
        <v>0</v>
      </c>
      <c r="AH46" s="45"/>
      <c r="AI46" s="48"/>
      <c r="AJ46" s="45"/>
      <c r="AK46" s="48"/>
      <c r="AL46" s="45"/>
      <c r="AM46" s="47"/>
      <c r="AN46" s="45"/>
      <c r="AO46" s="48">
        <v>0</v>
      </c>
      <c r="AP46" s="45"/>
      <c r="AQ46" s="48"/>
      <c r="AR46" s="45"/>
      <c r="AS46" s="48"/>
      <c r="AT46" s="45"/>
      <c r="AU46" s="47"/>
      <c r="AV46" s="45"/>
      <c r="AW46" s="48">
        <v>0</v>
      </c>
      <c r="AX46" s="45"/>
      <c r="AY46" s="48"/>
      <c r="AZ46" s="45"/>
      <c r="BA46" s="48"/>
      <c r="BB46" s="45"/>
      <c r="BC46" s="47"/>
      <c r="BD46" s="45"/>
      <c r="BE46" s="48">
        <v>0</v>
      </c>
      <c r="BF46" s="45"/>
      <c r="BG46" s="48"/>
      <c r="BH46" s="45"/>
      <c r="BI46" s="48"/>
      <c r="BJ46" s="45"/>
      <c r="BK46" s="47"/>
      <c r="BL46" s="45"/>
      <c r="BM46" s="48">
        <v>0</v>
      </c>
      <c r="BN46" s="45"/>
      <c r="BO46" s="48"/>
      <c r="BP46" s="45"/>
      <c r="BQ46" s="48"/>
      <c r="BR46" s="45"/>
      <c r="BS46" s="47"/>
      <c r="BT46" s="45"/>
      <c r="BU46" s="48">
        <v>15321.09</v>
      </c>
      <c r="BV46" s="45"/>
      <c r="BW46" s="48"/>
      <c r="BX46" s="45"/>
      <c r="BY46" s="48"/>
      <c r="BZ46" s="45"/>
      <c r="CA46" s="47"/>
      <c r="CB46" s="45"/>
      <c r="CC46" s="48">
        <v>5798.1</v>
      </c>
      <c r="CD46" s="45"/>
      <c r="CE46" s="48"/>
      <c r="CF46" s="45"/>
      <c r="CG46" s="48"/>
      <c r="CH46" s="45"/>
      <c r="CI46" s="47"/>
      <c r="CJ46" s="45"/>
      <c r="CK46" s="48">
        <v>5377.6</v>
      </c>
      <c r="CL46" s="45"/>
      <c r="CM46" s="48"/>
      <c r="CN46" s="45"/>
      <c r="CO46" s="48"/>
      <c r="CP46" s="45"/>
      <c r="CQ46" s="47"/>
      <c r="CR46" s="45"/>
      <c r="CS46" s="48">
        <f t="shared" si="17"/>
        <v>26496.79</v>
      </c>
      <c r="CT46" s="45"/>
      <c r="CU46" s="48"/>
      <c r="CV46" s="45"/>
      <c r="CW46" s="48"/>
      <c r="CX46" s="45"/>
      <c r="CY46" s="47"/>
    </row>
    <row r="47" spans="1:103" x14ac:dyDescent="0.35">
      <c r="A47" s="42"/>
      <c r="B47" s="42"/>
      <c r="C47" s="42"/>
      <c r="D47" s="42"/>
      <c r="E47" s="42"/>
      <c r="F47" s="42"/>
      <c r="G47" s="42"/>
      <c r="H47" s="42" t="s">
        <v>266</v>
      </c>
      <c r="I47" s="48">
        <v>3492.46</v>
      </c>
      <c r="J47" s="45"/>
      <c r="K47" s="48">
        <v>7139</v>
      </c>
      <c r="L47" s="45"/>
      <c r="M47" s="48">
        <f>ROUND((I47-K47),5)</f>
        <v>-3646.54</v>
      </c>
      <c r="N47" s="45"/>
      <c r="O47" s="47">
        <f>ROUND(IF(K47=0, IF(I47=0, 0, 1), I47/K47),5)</f>
        <v>0.48920999999999998</v>
      </c>
      <c r="P47" s="45"/>
      <c r="Q47" s="48">
        <v>4586.4799999999996</v>
      </c>
      <c r="R47" s="45"/>
      <c r="S47" s="48">
        <v>7139</v>
      </c>
      <c r="T47" s="45"/>
      <c r="U47" s="48">
        <f>ROUND((Q47-S47),5)</f>
        <v>-2552.52</v>
      </c>
      <c r="V47" s="45"/>
      <c r="W47" s="47">
        <f>ROUND(IF(S47=0, IF(Q47=0, 0, 1), Q47/S47),5)</f>
        <v>0.64244999999999997</v>
      </c>
      <c r="X47" s="45"/>
      <c r="Y47" s="48">
        <v>6232.91</v>
      </c>
      <c r="Z47" s="45"/>
      <c r="AA47" s="48">
        <v>7139</v>
      </c>
      <c r="AB47" s="45"/>
      <c r="AC47" s="48">
        <f>ROUND((Y47-AA47),5)</f>
        <v>-906.09</v>
      </c>
      <c r="AD47" s="45"/>
      <c r="AE47" s="47">
        <f>ROUND(IF(AA47=0, IF(Y47=0, 0, 1), Y47/AA47),5)</f>
        <v>0.87307999999999997</v>
      </c>
      <c r="AF47" s="45"/>
      <c r="AG47" s="48">
        <v>13165.75</v>
      </c>
      <c r="AH47" s="45"/>
      <c r="AI47" s="48">
        <v>7139</v>
      </c>
      <c r="AJ47" s="45"/>
      <c r="AK47" s="48">
        <f>ROUND((AG47-AI47),5)</f>
        <v>6026.75</v>
      </c>
      <c r="AL47" s="45"/>
      <c r="AM47" s="47">
        <f>ROUND(IF(AI47=0, IF(AG47=0, 0, 1), AG47/AI47),5)</f>
        <v>1.8442000000000001</v>
      </c>
      <c r="AN47" s="45"/>
      <c r="AO47" s="48">
        <v>2381.4499999999998</v>
      </c>
      <c r="AP47" s="45"/>
      <c r="AQ47" s="48">
        <v>7139</v>
      </c>
      <c r="AR47" s="45"/>
      <c r="AS47" s="48">
        <f>ROUND((AO47-AQ47),5)</f>
        <v>-4757.55</v>
      </c>
      <c r="AT47" s="45"/>
      <c r="AU47" s="47">
        <f>ROUND(IF(AQ47=0, IF(AO47=0, 0, 1), AO47/AQ47),5)</f>
        <v>0.33357999999999999</v>
      </c>
      <c r="AV47" s="45"/>
      <c r="AW47" s="48">
        <v>14018.32</v>
      </c>
      <c r="AX47" s="45"/>
      <c r="AY47" s="48">
        <v>7139</v>
      </c>
      <c r="AZ47" s="45"/>
      <c r="BA47" s="48">
        <f>ROUND((AW47-AY47),5)</f>
        <v>6879.32</v>
      </c>
      <c r="BB47" s="45"/>
      <c r="BC47" s="47">
        <f>ROUND(IF(AY47=0, IF(AW47=0, 0, 1), AW47/AY47),5)</f>
        <v>1.96363</v>
      </c>
      <c r="BD47" s="45"/>
      <c r="BE47" s="48">
        <v>0</v>
      </c>
      <c r="BF47" s="45"/>
      <c r="BG47" s="48">
        <v>7139</v>
      </c>
      <c r="BH47" s="45"/>
      <c r="BI47" s="48">
        <f>ROUND((BE47-BG47),5)</f>
        <v>-7139</v>
      </c>
      <c r="BJ47" s="45"/>
      <c r="BK47" s="47">
        <f>ROUND(IF(BG47=0, IF(BE47=0, 0, 1), BE47/BG47),5)</f>
        <v>0</v>
      </c>
      <c r="BL47" s="45"/>
      <c r="BM47" s="48">
        <v>0</v>
      </c>
      <c r="BN47" s="45"/>
      <c r="BO47" s="48">
        <v>7139</v>
      </c>
      <c r="BP47" s="45"/>
      <c r="BQ47" s="48">
        <f>ROUND((BM47-BO47),5)</f>
        <v>-7139</v>
      </c>
      <c r="BR47" s="45"/>
      <c r="BS47" s="47">
        <f>ROUND(IF(BO47=0, IF(BM47=0, 0, 1), BM47/BO47),5)</f>
        <v>0</v>
      </c>
      <c r="BT47" s="45"/>
      <c r="BU47" s="48">
        <v>0</v>
      </c>
      <c r="BV47" s="45"/>
      <c r="BW47" s="48">
        <v>7139</v>
      </c>
      <c r="BX47" s="45"/>
      <c r="BY47" s="48">
        <f>ROUND((BU47-BW47),5)</f>
        <v>-7139</v>
      </c>
      <c r="BZ47" s="45"/>
      <c r="CA47" s="47">
        <f>ROUND(IF(BW47=0, IF(BU47=0, 0, 1), BU47/BW47),5)</f>
        <v>0</v>
      </c>
      <c r="CB47" s="45"/>
      <c r="CC47" s="48">
        <v>0</v>
      </c>
      <c r="CD47" s="45"/>
      <c r="CE47" s="48">
        <v>7139</v>
      </c>
      <c r="CF47" s="45"/>
      <c r="CG47" s="48">
        <f>ROUND((CC47-CE47),5)</f>
        <v>-7139</v>
      </c>
      <c r="CH47" s="45"/>
      <c r="CI47" s="47">
        <f>ROUND(IF(CE47=0, IF(CC47=0, 0, 1), CC47/CE47),5)</f>
        <v>0</v>
      </c>
      <c r="CJ47" s="45"/>
      <c r="CK47" s="48">
        <v>0</v>
      </c>
      <c r="CL47" s="45"/>
      <c r="CM47" s="48">
        <v>7139</v>
      </c>
      <c r="CN47" s="45"/>
      <c r="CO47" s="48">
        <f>ROUND((CK47-CM47),5)</f>
        <v>-7139</v>
      </c>
      <c r="CP47" s="45"/>
      <c r="CQ47" s="47">
        <f>ROUND(IF(CM47=0, IF(CK47=0, 0, 1), CK47/CM47),5)</f>
        <v>0</v>
      </c>
      <c r="CR47" s="45"/>
      <c r="CS47" s="48">
        <f t="shared" si="17"/>
        <v>43877.37</v>
      </c>
      <c r="CT47" s="45"/>
      <c r="CU47" s="48">
        <f>ROUND(K47+S47+AA47+AI47+AQ47+AY47+BG47+BO47+BW47+CE47+CM47,5)</f>
        <v>78529</v>
      </c>
      <c r="CV47" s="45"/>
      <c r="CW47" s="48">
        <f>ROUND((CS47-CU47),5)</f>
        <v>-34651.629999999997</v>
      </c>
      <c r="CX47" s="45"/>
      <c r="CY47" s="47">
        <f>ROUND(IF(CU47=0, IF(CS47=0, 0, 1), CS47/CU47),5)</f>
        <v>0.55874000000000001</v>
      </c>
    </row>
    <row r="48" spans="1:103" x14ac:dyDescent="0.35">
      <c r="A48" s="42"/>
      <c r="B48" s="42"/>
      <c r="C48" s="42"/>
      <c r="D48" s="42"/>
      <c r="E48" s="42"/>
      <c r="F48" s="42"/>
      <c r="G48" s="42"/>
      <c r="H48" s="42" t="s">
        <v>265</v>
      </c>
      <c r="I48" s="48">
        <v>3039.69</v>
      </c>
      <c r="J48" s="45"/>
      <c r="K48" s="48">
        <v>8614</v>
      </c>
      <c r="L48" s="45"/>
      <c r="M48" s="48">
        <f>ROUND((I48-K48),5)</f>
        <v>-5574.31</v>
      </c>
      <c r="N48" s="45"/>
      <c r="O48" s="47">
        <f>ROUND(IF(K48=0, IF(I48=0, 0, 1), I48/K48),5)</f>
        <v>0.35288000000000003</v>
      </c>
      <c r="P48" s="45"/>
      <c r="Q48" s="48">
        <v>2490.7199999999998</v>
      </c>
      <c r="R48" s="45"/>
      <c r="S48" s="48">
        <v>8614</v>
      </c>
      <c r="T48" s="45"/>
      <c r="U48" s="48">
        <f>ROUND((Q48-S48),5)</f>
        <v>-6123.28</v>
      </c>
      <c r="V48" s="45"/>
      <c r="W48" s="47">
        <f>ROUND(IF(S48=0, IF(Q48=0, 0, 1), Q48/S48),5)</f>
        <v>0.28915000000000002</v>
      </c>
      <c r="X48" s="45"/>
      <c r="Y48" s="48">
        <v>6687.2</v>
      </c>
      <c r="Z48" s="45"/>
      <c r="AA48" s="48">
        <v>8614</v>
      </c>
      <c r="AB48" s="45"/>
      <c r="AC48" s="48">
        <f>ROUND((Y48-AA48),5)</f>
        <v>-1926.8</v>
      </c>
      <c r="AD48" s="45"/>
      <c r="AE48" s="47">
        <f>ROUND(IF(AA48=0, IF(Y48=0, 0, 1), Y48/AA48),5)</f>
        <v>0.77632000000000001</v>
      </c>
      <c r="AF48" s="45"/>
      <c r="AG48" s="48">
        <v>3996.71</v>
      </c>
      <c r="AH48" s="45"/>
      <c r="AI48" s="48">
        <v>8614</v>
      </c>
      <c r="AJ48" s="45"/>
      <c r="AK48" s="48">
        <f>ROUND((AG48-AI48),5)</f>
        <v>-4617.29</v>
      </c>
      <c r="AL48" s="45"/>
      <c r="AM48" s="47">
        <f>ROUND(IF(AI48=0, IF(AG48=0, 0, 1), AG48/AI48),5)</f>
        <v>0.46398</v>
      </c>
      <c r="AN48" s="45"/>
      <c r="AO48" s="48">
        <v>5102.12</v>
      </c>
      <c r="AP48" s="45"/>
      <c r="AQ48" s="48">
        <v>8614</v>
      </c>
      <c r="AR48" s="45"/>
      <c r="AS48" s="48">
        <f>ROUND((AO48-AQ48),5)</f>
        <v>-3511.88</v>
      </c>
      <c r="AT48" s="45"/>
      <c r="AU48" s="47">
        <f>ROUND(IF(AQ48=0, IF(AO48=0, 0, 1), AO48/AQ48),5)</f>
        <v>0.59231</v>
      </c>
      <c r="AV48" s="45"/>
      <c r="AW48" s="48">
        <v>12282.71</v>
      </c>
      <c r="AX48" s="45"/>
      <c r="AY48" s="48">
        <v>8614</v>
      </c>
      <c r="AZ48" s="45"/>
      <c r="BA48" s="48">
        <f>ROUND((AW48-AY48),5)</f>
        <v>3668.71</v>
      </c>
      <c r="BB48" s="45"/>
      <c r="BC48" s="47">
        <f>ROUND(IF(AY48=0, IF(AW48=0, 0, 1), AW48/AY48),5)</f>
        <v>1.4258999999999999</v>
      </c>
      <c r="BD48" s="45"/>
      <c r="BE48" s="48">
        <v>0</v>
      </c>
      <c r="BF48" s="45"/>
      <c r="BG48" s="48">
        <v>8614</v>
      </c>
      <c r="BH48" s="45"/>
      <c r="BI48" s="48">
        <f>ROUND((BE48-BG48),5)</f>
        <v>-8614</v>
      </c>
      <c r="BJ48" s="45"/>
      <c r="BK48" s="47">
        <f>ROUND(IF(BG48=0, IF(BE48=0, 0, 1), BE48/BG48),5)</f>
        <v>0</v>
      </c>
      <c r="BL48" s="45"/>
      <c r="BM48" s="48">
        <v>0</v>
      </c>
      <c r="BN48" s="45"/>
      <c r="BO48" s="48">
        <v>8614</v>
      </c>
      <c r="BP48" s="45"/>
      <c r="BQ48" s="48">
        <f>ROUND((BM48-BO48),5)</f>
        <v>-8614</v>
      </c>
      <c r="BR48" s="45"/>
      <c r="BS48" s="47">
        <f>ROUND(IF(BO48=0, IF(BM48=0, 0, 1), BM48/BO48),5)</f>
        <v>0</v>
      </c>
      <c r="BT48" s="45"/>
      <c r="BU48" s="48">
        <v>0</v>
      </c>
      <c r="BV48" s="45"/>
      <c r="BW48" s="48">
        <v>8614</v>
      </c>
      <c r="BX48" s="45"/>
      <c r="BY48" s="48">
        <f>ROUND((BU48-BW48),5)</f>
        <v>-8614</v>
      </c>
      <c r="BZ48" s="45"/>
      <c r="CA48" s="47">
        <f>ROUND(IF(BW48=0, IF(BU48=0, 0, 1), BU48/BW48),5)</f>
        <v>0</v>
      </c>
      <c r="CB48" s="45"/>
      <c r="CC48" s="48">
        <v>0</v>
      </c>
      <c r="CD48" s="45"/>
      <c r="CE48" s="48">
        <v>8614</v>
      </c>
      <c r="CF48" s="45"/>
      <c r="CG48" s="48">
        <f>ROUND((CC48-CE48),5)</f>
        <v>-8614</v>
      </c>
      <c r="CH48" s="45"/>
      <c r="CI48" s="47">
        <f>ROUND(IF(CE48=0, IF(CC48=0, 0, 1), CC48/CE48),5)</f>
        <v>0</v>
      </c>
      <c r="CJ48" s="45"/>
      <c r="CK48" s="48">
        <v>0</v>
      </c>
      <c r="CL48" s="45"/>
      <c r="CM48" s="48">
        <v>8614</v>
      </c>
      <c r="CN48" s="45"/>
      <c r="CO48" s="48">
        <f>ROUND((CK48-CM48),5)</f>
        <v>-8614</v>
      </c>
      <c r="CP48" s="45"/>
      <c r="CQ48" s="47">
        <f>ROUND(IF(CM48=0, IF(CK48=0, 0, 1), CK48/CM48),5)</f>
        <v>0</v>
      </c>
      <c r="CR48" s="45"/>
      <c r="CS48" s="48">
        <f t="shared" si="17"/>
        <v>33599.15</v>
      </c>
      <c r="CT48" s="45"/>
      <c r="CU48" s="48">
        <f>ROUND(K48+S48+AA48+AI48+AQ48+AY48+BG48+BO48+BW48+CE48+CM48,5)</f>
        <v>94754</v>
      </c>
      <c r="CV48" s="45"/>
      <c r="CW48" s="48">
        <f>ROUND((CS48-CU48),5)</f>
        <v>-61154.85</v>
      </c>
      <c r="CX48" s="45"/>
      <c r="CY48" s="47">
        <f>ROUND(IF(CU48=0, IF(CS48=0, 0, 1), CS48/CU48),5)</f>
        <v>0.35459000000000002</v>
      </c>
    </row>
    <row r="49" spans="1:103" ht="21.75" thickBot="1" x14ac:dyDescent="0.4">
      <c r="A49" s="42"/>
      <c r="B49" s="42"/>
      <c r="C49" s="42"/>
      <c r="D49" s="42"/>
      <c r="E49" s="42"/>
      <c r="F49" s="42"/>
      <c r="G49" s="42"/>
      <c r="H49" s="42" t="s">
        <v>264</v>
      </c>
      <c r="I49" s="50">
        <v>3533.9</v>
      </c>
      <c r="J49" s="45"/>
      <c r="K49" s="50"/>
      <c r="L49" s="45"/>
      <c r="M49" s="50"/>
      <c r="N49" s="45"/>
      <c r="O49" s="49"/>
      <c r="P49" s="45"/>
      <c r="Q49" s="50">
        <v>2771.17</v>
      </c>
      <c r="R49" s="45"/>
      <c r="S49" s="50"/>
      <c r="T49" s="45"/>
      <c r="U49" s="50"/>
      <c r="V49" s="45"/>
      <c r="W49" s="49"/>
      <c r="X49" s="45"/>
      <c r="Y49" s="50">
        <v>3393.11</v>
      </c>
      <c r="Z49" s="45"/>
      <c r="AA49" s="50"/>
      <c r="AB49" s="45"/>
      <c r="AC49" s="50"/>
      <c r="AD49" s="45"/>
      <c r="AE49" s="49"/>
      <c r="AF49" s="45"/>
      <c r="AG49" s="50">
        <v>2290.62</v>
      </c>
      <c r="AH49" s="45"/>
      <c r="AI49" s="50"/>
      <c r="AJ49" s="45"/>
      <c r="AK49" s="50"/>
      <c r="AL49" s="45"/>
      <c r="AM49" s="49"/>
      <c r="AN49" s="45"/>
      <c r="AO49" s="50">
        <v>7135.12</v>
      </c>
      <c r="AP49" s="45"/>
      <c r="AQ49" s="50"/>
      <c r="AR49" s="45"/>
      <c r="AS49" s="50"/>
      <c r="AT49" s="45"/>
      <c r="AU49" s="49"/>
      <c r="AV49" s="45"/>
      <c r="AW49" s="50">
        <v>15414.21</v>
      </c>
      <c r="AX49" s="45"/>
      <c r="AY49" s="50"/>
      <c r="AZ49" s="45"/>
      <c r="BA49" s="50"/>
      <c r="BB49" s="45"/>
      <c r="BC49" s="49"/>
      <c r="BD49" s="45"/>
      <c r="BE49" s="50">
        <v>0</v>
      </c>
      <c r="BF49" s="45"/>
      <c r="BG49" s="50"/>
      <c r="BH49" s="45"/>
      <c r="BI49" s="50"/>
      <c r="BJ49" s="45"/>
      <c r="BK49" s="49"/>
      <c r="BL49" s="45"/>
      <c r="BM49" s="50">
        <v>0</v>
      </c>
      <c r="BN49" s="45"/>
      <c r="BO49" s="50"/>
      <c r="BP49" s="45"/>
      <c r="BQ49" s="50"/>
      <c r="BR49" s="45"/>
      <c r="BS49" s="49"/>
      <c r="BT49" s="45"/>
      <c r="BU49" s="50">
        <v>29443.7</v>
      </c>
      <c r="BV49" s="45"/>
      <c r="BW49" s="50"/>
      <c r="BX49" s="45"/>
      <c r="BY49" s="50"/>
      <c r="BZ49" s="45"/>
      <c r="CA49" s="49"/>
      <c r="CB49" s="45"/>
      <c r="CC49" s="50">
        <v>16749.150000000001</v>
      </c>
      <c r="CD49" s="45"/>
      <c r="CE49" s="50"/>
      <c r="CF49" s="45"/>
      <c r="CG49" s="50"/>
      <c r="CH49" s="45"/>
      <c r="CI49" s="49"/>
      <c r="CJ49" s="45"/>
      <c r="CK49" s="50">
        <v>14946.1</v>
      </c>
      <c r="CL49" s="45"/>
      <c r="CM49" s="50"/>
      <c r="CN49" s="45"/>
      <c r="CO49" s="50"/>
      <c r="CP49" s="45"/>
      <c r="CQ49" s="49"/>
      <c r="CR49" s="45"/>
      <c r="CS49" s="50">
        <f t="shared" si="17"/>
        <v>95677.08</v>
      </c>
      <c r="CT49" s="45"/>
      <c r="CU49" s="50"/>
      <c r="CV49" s="45"/>
      <c r="CW49" s="50"/>
      <c r="CX49" s="45"/>
      <c r="CY49" s="49"/>
    </row>
    <row r="50" spans="1:103" x14ac:dyDescent="0.35">
      <c r="A50" s="42"/>
      <c r="B50" s="42"/>
      <c r="C50" s="42"/>
      <c r="D50" s="42"/>
      <c r="E50" s="42"/>
      <c r="F50" s="42"/>
      <c r="G50" s="42" t="s">
        <v>263</v>
      </c>
      <c r="H50" s="42"/>
      <c r="I50" s="48">
        <f>ROUND(SUM(I38:I49),5)</f>
        <v>16978.330000000002</v>
      </c>
      <c r="J50" s="45"/>
      <c r="K50" s="48">
        <f>ROUND(SUM(K38:K49),5)</f>
        <v>50579</v>
      </c>
      <c r="L50" s="45"/>
      <c r="M50" s="48">
        <f>ROUND((I50-K50),5)</f>
        <v>-33600.67</v>
      </c>
      <c r="N50" s="45"/>
      <c r="O50" s="47">
        <f>ROUND(IF(K50=0, IF(I50=0, 0, 1), I50/K50),5)</f>
        <v>0.33567999999999998</v>
      </c>
      <c r="P50" s="45"/>
      <c r="Q50" s="48">
        <f>ROUND(SUM(Q38:Q49),5)</f>
        <v>17248.89</v>
      </c>
      <c r="R50" s="45"/>
      <c r="S50" s="48">
        <f>ROUND(SUM(S38:S49),5)</f>
        <v>50579</v>
      </c>
      <c r="T50" s="45"/>
      <c r="U50" s="48">
        <f>ROUND((Q50-S50),5)</f>
        <v>-33330.11</v>
      </c>
      <c r="V50" s="45"/>
      <c r="W50" s="47">
        <f>ROUND(IF(S50=0, IF(Q50=0, 0, 1), Q50/S50),5)</f>
        <v>0.34103</v>
      </c>
      <c r="X50" s="45"/>
      <c r="Y50" s="48">
        <f>ROUND(SUM(Y38:Y49),5)</f>
        <v>19900.939999999999</v>
      </c>
      <c r="Z50" s="45"/>
      <c r="AA50" s="48">
        <f>ROUND(SUM(AA38:AA49),5)</f>
        <v>50579</v>
      </c>
      <c r="AB50" s="45"/>
      <c r="AC50" s="48">
        <f>ROUND((Y50-AA50),5)</f>
        <v>-30678.06</v>
      </c>
      <c r="AD50" s="45"/>
      <c r="AE50" s="47">
        <f>ROUND(IF(AA50=0, IF(Y50=0, 0, 1), Y50/AA50),5)</f>
        <v>0.39345999999999998</v>
      </c>
      <c r="AF50" s="45"/>
      <c r="AG50" s="48">
        <f>ROUND(SUM(AG38:AG49),5)</f>
        <v>24632.95</v>
      </c>
      <c r="AH50" s="45"/>
      <c r="AI50" s="48">
        <f>ROUND(SUM(AI38:AI49),5)</f>
        <v>50579</v>
      </c>
      <c r="AJ50" s="45"/>
      <c r="AK50" s="48">
        <f>ROUND((AG50-AI50),5)</f>
        <v>-25946.05</v>
      </c>
      <c r="AL50" s="45"/>
      <c r="AM50" s="47">
        <f>ROUND(IF(AI50=0, IF(AG50=0, 0, 1), AG50/AI50),5)</f>
        <v>0.48702000000000001</v>
      </c>
      <c r="AN50" s="45"/>
      <c r="AO50" s="48">
        <f>ROUND(SUM(AO38:AO49),5)</f>
        <v>18754.63</v>
      </c>
      <c r="AP50" s="45"/>
      <c r="AQ50" s="48">
        <f>ROUND(SUM(AQ38:AQ49),5)</f>
        <v>50579</v>
      </c>
      <c r="AR50" s="45"/>
      <c r="AS50" s="48">
        <f>ROUND((AO50-AQ50),5)</f>
        <v>-31824.37</v>
      </c>
      <c r="AT50" s="45"/>
      <c r="AU50" s="47">
        <f>ROUND(IF(AQ50=0, IF(AO50=0, 0, 1), AO50/AQ50),5)</f>
        <v>0.37080000000000002</v>
      </c>
      <c r="AV50" s="45"/>
      <c r="AW50" s="48">
        <f>ROUND(SUM(AW38:AW49),5)</f>
        <v>47012.62</v>
      </c>
      <c r="AX50" s="45"/>
      <c r="AY50" s="48">
        <f>ROUND(SUM(AY38:AY49),5)</f>
        <v>50579</v>
      </c>
      <c r="AZ50" s="45"/>
      <c r="BA50" s="48">
        <f>ROUND((AW50-AY50),5)</f>
        <v>-3566.38</v>
      </c>
      <c r="BB50" s="45"/>
      <c r="BC50" s="47">
        <f>ROUND(IF(AY50=0, IF(AW50=0, 0, 1), AW50/AY50),5)</f>
        <v>0.92949000000000004</v>
      </c>
      <c r="BD50" s="45"/>
      <c r="BE50" s="48">
        <f>ROUND(SUM(BE38:BE49),5)</f>
        <v>1885.21</v>
      </c>
      <c r="BF50" s="45"/>
      <c r="BG50" s="48">
        <f>ROUND(SUM(BG38:BG49),5)</f>
        <v>50579</v>
      </c>
      <c r="BH50" s="45"/>
      <c r="BI50" s="48">
        <f>ROUND((BE50-BG50),5)</f>
        <v>-48693.79</v>
      </c>
      <c r="BJ50" s="45"/>
      <c r="BK50" s="47">
        <f>ROUND(IF(BG50=0, IF(BE50=0, 0, 1), BE50/BG50),5)</f>
        <v>3.7269999999999998E-2</v>
      </c>
      <c r="BL50" s="45"/>
      <c r="BM50" s="48">
        <f>ROUND(SUM(BM38:BM49),5)</f>
        <v>9527.5</v>
      </c>
      <c r="BN50" s="45"/>
      <c r="BO50" s="48">
        <f>ROUND(SUM(BO38:BO49),5)</f>
        <v>50578</v>
      </c>
      <c r="BP50" s="45"/>
      <c r="BQ50" s="48">
        <f>ROUND((BM50-BO50),5)</f>
        <v>-41050.5</v>
      </c>
      <c r="BR50" s="45"/>
      <c r="BS50" s="47">
        <f>ROUND(IF(BO50=0, IF(BM50=0, 0, 1), BM50/BO50),5)</f>
        <v>0.18837000000000001</v>
      </c>
      <c r="BT50" s="45"/>
      <c r="BU50" s="48">
        <f>ROUND(SUM(BU38:BU49),5)</f>
        <v>53691.02</v>
      </c>
      <c r="BV50" s="45"/>
      <c r="BW50" s="48">
        <f>ROUND(SUM(BW38:BW49),5)</f>
        <v>50579</v>
      </c>
      <c r="BX50" s="45"/>
      <c r="BY50" s="48">
        <f>ROUND((BU50-BW50),5)</f>
        <v>3112.02</v>
      </c>
      <c r="BZ50" s="45"/>
      <c r="CA50" s="47">
        <f>ROUND(IF(BW50=0, IF(BU50=0, 0, 1), BU50/BW50),5)</f>
        <v>1.0615300000000001</v>
      </c>
      <c r="CB50" s="45"/>
      <c r="CC50" s="48">
        <f>ROUND(SUM(CC38:CC49),5)</f>
        <v>28811.13</v>
      </c>
      <c r="CD50" s="45"/>
      <c r="CE50" s="48">
        <f>ROUND(SUM(CE38:CE49),5)</f>
        <v>50579</v>
      </c>
      <c r="CF50" s="45"/>
      <c r="CG50" s="48">
        <f>ROUND((CC50-CE50),5)</f>
        <v>-21767.87</v>
      </c>
      <c r="CH50" s="45"/>
      <c r="CI50" s="47">
        <f>ROUND(IF(CE50=0, IF(CC50=0, 0, 1), CC50/CE50),5)</f>
        <v>0.56962999999999997</v>
      </c>
      <c r="CJ50" s="45"/>
      <c r="CK50" s="48">
        <f>ROUND(SUM(CK38:CK49),5)</f>
        <v>26973.11</v>
      </c>
      <c r="CL50" s="45"/>
      <c r="CM50" s="48">
        <f>ROUND(SUM(CM38:CM49),5)</f>
        <v>50579</v>
      </c>
      <c r="CN50" s="45"/>
      <c r="CO50" s="48">
        <f>ROUND((CK50-CM50),5)</f>
        <v>-23605.89</v>
      </c>
      <c r="CP50" s="45"/>
      <c r="CQ50" s="47">
        <f>ROUND(IF(CM50=0, IF(CK50=0, 0, 1), CK50/CM50),5)</f>
        <v>0.53329000000000004</v>
      </c>
      <c r="CR50" s="45"/>
      <c r="CS50" s="48">
        <f t="shared" si="17"/>
        <v>265416.33</v>
      </c>
      <c r="CT50" s="45"/>
      <c r="CU50" s="48">
        <f>ROUND(K50+S50+AA50+AI50+AQ50+AY50+BG50+BO50+BW50+CE50+CM50,5)</f>
        <v>556368</v>
      </c>
      <c r="CV50" s="45"/>
      <c r="CW50" s="48">
        <f>ROUND((CS50-CU50),5)</f>
        <v>-290951.67</v>
      </c>
      <c r="CX50" s="45"/>
      <c r="CY50" s="47">
        <f>ROUND(IF(CU50=0, IF(CS50=0, 0, 1), CS50/CU50),5)</f>
        <v>0.47704999999999997</v>
      </c>
    </row>
    <row r="51" spans="1:103" x14ac:dyDescent="0.35">
      <c r="A51" s="42"/>
      <c r="B51" s="42"/>
      <c r="C51" s="42"/>
      <c r="D51" s="42"/>
      <c r="E51" s="42"/>
      <c r="F51" s="42"/>
      <c r="G51" s="42" t="s">
        <v>262</v>
      </c>
      <c r="H51" s="42"/>
      <c r="I51" s="48"/>
      <c r="J51" s="45"/>
      <c r="K51" s="48"/>
      <c r="L51" s="45"/>
      <c r="M51" s="48"/>
      <c r="N51" s="45"/>
      <c r="O51" s="47"/>
      <c r="P51" s="45"/>
      <c r="Q51" s="48"/>
      <c r="R51" s="45"/>
      <c r="S51" s="48"/>
      <c r="T51" s="45"/>
      <c r="U51" s="48"/>
      <c r="V51" s="45"/>
      <c r="W51" s="47"/>
      <c r="X51" s="45"/>
      <c r="Y51" s="48"/>
      <c r="Z51" s="45"/>
      <c r="AA51" s="48"/>
      <c r="AB51" s="45"/>
      <c r="AC51" s="48"/>
      <c r="AD51" s="45"/>
      <c r="AE51" s="47"/>
      <c r="AF51" s="45"/>
      <c r="AG51" s="48"/>
      <c r="AH51" s="45"/>
      <c r="AI51" s="48"/>
      <c r="AJ51" s="45"/>
      <c r="AK51" s="48"/>
      <c r="AL51" s="45"/>
      <c r="AM51" s="47"/>
      <c r="AN51" s="45"/>
      <c r="AO51" s="48"/>
      <c r="AP51" s="45"/>
      <c r="AQ51" s="48"/>
      <c r="AR51" s="45"/>
      <c r="AS51" s="48"/>
      <c r="AT51" s="45"/>
      <c r="AU51" s="47"/>
      <c r="AV51" s="45"/>
      <c r="AW51" s="48"/>
      <c r="AX51" s="45"/>
      <c r="AY51" s="48"/>
      <c r="AZ51" s="45"/>
      <c r="BA51" s="48"/>
      <c r="BB51" s="45"/>
      <c r="BC51" s="47"/>
      <c r="BD51" s="45"/>
      <c r="BE51" s="48"/>
      <c r="BF51" s="45"/>
      <c r="BG51" s="48"/>
      <c r="BH51" s="45"/>
      <c r="BI51" s="48"/>
      <c r="BJ51" s="45"/>
      <c r="BK51" s="47"/>
      <c r="BL51" s="45"/>
      <c r="BM51" s="48"/>
      <c r="BN51" s="45"/>
      <c r="BO51" s="48"/>
      <c r="BP51" s="45"/>
      <c r="BQ51" s="48"/>
      <c r="BR51" s="45"/>
      <c r="BS51" s="47"/>
      <c r="BT51" s="45"/>
      <c r="BU51" s="48"/>
      <c r="BV51" s="45"/>
      <c r="BW51" s="48"/>
      <c r="BX51" s="45"/>
      <c r="BY51" s="48"/>
      <c r="BZ51" s="45"/>
      <c r="CA51" s="47"/>
      <c r="CB51" s="45"/>
      <c r="CC51" s="48"/>
      <c r="CD51" s="45"/>
      <c r="CE51" s="48"/>
      <c r="CF51" s="45"/>
      <c r="CG51" s="48"/>
      <c r="CH51" s="45"/>
      <c r="CI51" s="47"/>
      <c r="CJ51" s="45"/>
      <c r="CK51" s="48"/>
      <c r="CL51" s="45"/>
      <c r="CM51" s="48"/>
      <c r="CN51" s="45"/>
      <c r="CO51" s="48"/>
      <c r="CP51" s="45"/>
      <c r="CQ51" s="47"/>
      <c r="CR51" s="45"/>
      <c r="CS51" s="48"/>
      <c r="CT51" s="45"/>
      <c r="CU51" s="48"/>
      <c r="CV51" s="45"/>
      <c r="CW51" s="48"/>
      <c r="CX51" s="45"/>
      <c r="CY51" s="47"/>
    </row>
    <row r="52" spans="1:103" ht="21.75" thickBot="1" x14ac:dyDescent="0.4">
      <c r="A52" s="42"/>
      <c r="B52" s="42"/>
      <c r="C52" s="42"/>
      <c r="D52" s="42"/>
      <c r="E52" s="42"/>
      <c r="F52" s="42"/>
      <c r="G52" s="42"/>
      <c r="H52" s="42" t="s">
        <v>261</v>
      </c>
      <c r="I52" s="50">
        <v>0</v>
      </c>
      <c r="J52" s="45"/>
      <c r="K52" s="50">
        <v>0</v>
      </c>
      <c r="L52" s="45"/>
      <c r="M52" s="50">
        <f>ROUND((I52-K52),5)</f>
        <v>0</v>
      </c>
      <c r="N52" s="45"/>
      <c r="O52" s="49">
        <f>ROUND(IF(K52=0, IF(I52=0, 0, 1), I52/K52),5)</f>
        <v>0</v>
      </c>
      <c r="P52" s="45"/>
      <c r="Q52" s="50">
        <v>0</v>
      </c>
      <c r="R52" s="45"/>
      <c r="S52" s="50">
        <v>0</v>
      </c>
      <c r="T52" s="45"/>
      <c r="U52" s="50">
        <f>ROUND((Q52-S52),5)</f>
        <v>0</v>
      </c>
      <c r="V52" s="45"/>
      <c r="W52" s="49">
        <f>ROUND(IF(S52=0, IF(Q52=0, 0, 1), Q52/S52),5)</f>
        <v>0</v>
      </c>
      <c r="X52" s="45"/>
      <c r="Y52" s="50">
        <v>0</v>
      </c>
      <c r="Z52" s="45"/>
      <c r="AA52" s="50">
        <v>0</v>
      </c>
      <c r="AB52" s="45"/>
      <c r="AC52" s="50">
        <f>ROUND((Y52-AA52),5)</f>
        <v>0</v>
      </c>
      <c r="AD52" s="45"/>
      <c r="AE52" s="49">
        <f>ROUND(IF(AA52=0, IF(Y52=0, 0, 1), Y52/AA52),5)</f>
        <v>0</v>
      </c>
      <c r="AF52" s="45"/>
      <c r="AG52" s="50">
        <v>0</v>
      </c>
      <c r="AH52" s="45"/>
      <c r="AI52" s="50">
        <v>0</v>
      </c>
      <c r="AJ52" s="45"/>
      <c r="AK52" s="50">
        <f>ROUND((AG52-AI52),5)</f>
        <v>0</v>
      </c>
      <c r="AL52" s="45"/>
      <c r="AM52" s="49">
        <f>ROUND(IF(AI52=0, IF(AG52=0, 0, 1), AG52/AI52),5)</f>
        <v>0</v>
      </c>
      <c r="AN52" s="45"/>
      <c r="AO52" s="50">
        <v>0</v>
      </c>
      <c r="AP52" s="45"/>
      <c r="AQ52" s="50">
        <v>0</v>
      </c>
      <c r="AR52" s="45"/>
      <c r="AS52" s="50">
        <f>ROUND((AO52-AQ52),5)</f>
        <v>0</v>
      </c>
      <c r="AT52" s="45"/>
      <c r="AU52" s="49">
        <f>ROUND(IF(AQ52=0, IF(AO52=0, 0, 1), AO52/AQ52),5)</f>
        <v>0</v>
      </c>
      <c r="AV52" s="45"/>
      <c r="AW52" s="50">
        <v>0</v>
      </c>
      <c r="AX52" s="45"/>
      <c r="AY52" s="50">
        <v>0</v>
      </c>
      <c r="AZ52" s="45"/>
      <c r="BA52" s="50">
        <f>ROUND((AW52-AY52),5)</f>
        <v>0</v>
      </c>
      <c r="BB52" s="45"/>
      <c r="BC52" s="49">
        <f>ROUND(IF(AY52=0, IF(AW52=0, 0, 1), AW52/AY52),5)</f>
        <v>0</v>
      </c>
      <c r="BD52" s="45"/>
      <c r="BE52" s="50">
        <v>0</v>
      </c>
      <c r="BF52" s="45"/>
      <c r="BG52" s="48"/>
      <c r="BH52" s="45"/>
      <c r="BI52" s="48"/>
      <c r="BJ52" s="45"/>
      <c r="BK52" s="47"/>
      <c r="BL52" s="45"/>
      <c r="BM52" s="50">
        <v>0</v>
      </c>
      <c r="BN52" s="45"/>
      <c r="BO52" s="48"/>
      <c r="BP52" s="45"/>
      <c r="BQ52" s="48"/>
      <c r="BR52" s="45"/>
      <c r="BS52" s="47"/>
      <c r="BT52" s="45"/>
      <c r="BU52" s="50">
        <v>0</v>
      </c>
      <c r="BV52" s="45"/>
      <c r="BW52" s="48"/>
      <c r="BX52" s="45"/>
      <c r="BY52" s="48"/>
      <c r="BZ52" s="45"/>
      <c r="CA52" s="47"/>
      <c r="CB52" s="45"/>
      <c r="CC52" s="50">
        <v>0</v>
      </c>
      <c r="CD52" s="45"/>
      <c r="CE52" s="48"/>
      <c r="CF52" s="45"/>
      <c r="CG52" s="48"/>
      <c r="CH52" s="45"/>
      <c r="CI52" s="47"/>
      <c r="CJ52" s="45"/>
      <c r="CK52" s="50">
        <v>0</v>
      </c>
      <c r="CL52" s="45"/>
      <c r="CM52" s="48"/>
      <c r="CN52" s="45"/>
      <c r="CO52" s="48"/>
      <c r="CP52" s="45"/>
      <c r="CQ52" s="47"/>
      <c r="CR52" s="45"/>
      <c r="CS52" s="50">
        <f>ROUND(I52+Q52+Y52+AG52+AO52+AW52+BE52+BM52+BU52+CC52+CK52,5)</f>
        <v>0</v>
      </c>
      <c r="CT52" s="45"/>
      <c r="CU52" s="50">
        <f>ROUND(K52+S52+AA52+AI52+AQ52+AY52+BG52+BO52+BW52+CE52+CM52,5)</f>
        <v>0</v>
      </c>
      <c r="CV52" s="45"/>
      <c r="CW52" s="50">
        <f>ROUND((CS52-CU52),5)</f>
        <v>0</v>
      </c>
      <c r="CX52" s="45"/>
      <c r="CY52" s="49">
        <f>ROUND(IF(CU52=0, IF(CS52=0, 0, 1), CS52/CU52),5)</f>
        <v>0</v>
      </c>
    </row>
    <row r="53" spans="1:103" x14ac:dyDescent="0.35">
      <c r="A53" s="42"/>
      <c r="B53" s="42"/>
      <c r="C53" s="42"/>
      <c r="D53" s="42"/>
      <c r="E53" s="42"/>
      <c r="F53" s="42"/>
      <c r="G53" s="42" t="s">
        <v>260</v>
      </c>
      <c r="H53" s="42"/>
      <c r="I53" s="48">
        <f>ROUND(SUM(I51:I52),5)</f>
        <v>0</v>
      </c>
      <c r="J53" s="45"/>
      <c r="K53" s="48">
        <f>ROUND(SUM(K51:K52),5)</f>
        <v>0</v>
      </c>
      <c r="L53" s="45"/>
      <c r="M53" s="48">
        <f>ROUND((I53-K53),5)</f>
        <v>0</v>
      </c>
      <c r="N53" s="45"/>
      <c r="O53" s="47">
        <f>ROUND(IF(K53=0, IF(I53=0, 0, 1), I53/K53),5)</f>
        <v>0</v>
      </c>
      <c r="P53" s="45"/>
      <c r="Q53" s="48">
        <f>ROUND(SUM(Q51:Q52),5)</f>
        <v>0</v>
      </c>
      <c r="R53" s="45"/>
      <c r="S53" s="48">
        <f>ROUND(SUM(S51:S52),5)</f>
        <v>0</v>
      </c>
      <c r="T53" s="45"/>
      <c r="U53" s="48">
        <f>ROUND((Q53-S53),5)</f>
        <v>0</v>
      </c>
      <c r="V53" s="45"/>
      <c r="W53" s="47">
        <f>ROUND(IF(S53=0, IF(Q53=0, 0, 1), Q53/S53),5)</f>
        <v>0</v>
      </c>
      <c r="X53" s="45"/>
      <c r="Y53" s="48">
        <f>ROUND(SUM(Y51:Y52),5)</f>
        <v>0</v>
      </c>
      <c r="Z53" s="45"/>
      <c r="AA53" s="48">
        <f>ROUND(SUM(AA51:AA52),5)</f>
        <v>0</v>
      </c>
      <c r="AB53" s="45"/>
      <c r="AC53" s="48">
        <f>ROUND((Y53-AA53),5)</f>
        <v>0</v>
      </c>
      <c r="AD53" s="45"/>
      <c r="AE53" s="47">
        <f>ROUND(IF(AA53=0, IF(Y53=0, 0, 1), Y53/AA53),5)</f>
        <v>0</v>
      </c>
      <c r="AF53" s="45"/>
      <c r="AG53" s="48">
        <f>ROUND(SUM(AG51:AG52),5)</f>
        <v>0</v>
      </c>
      <c r="AH53" s="45"/>
      <c r="AI53" s="48">
        <f>ROUND(SUM(AI51:AI52),5)</f>
        <v>0</v>
      </c>
      <c r="AJ53" s="45"/>
      <c r="AK53" s="48">
        <f>ROUND((AG53-AI53),5)</f>
        <v>0</v>
      </c>
      <c r="AL53" s="45"/>
      <c r="AM53" s="47">
        <f>ROUND(IF(AI53=0, IF(AG53=0, 0, 1), AG53/AI53),5)</f>
        <v>0</v>
      </c>
      <c r="AN53" s="45"/>
      <c r="AO53" s="48">
        <f>ROUND(SUM(AO51:AO52),5)</f>
        <v>0</v>
      </c>
      <c r="AP53" s="45"/>
      <c r="AQ53" s="48">
        <f>ROUND(SUM(AQ51:AQ52),5)</f>
        <v>0</v>
      </c>
      <c r="AR53" s="45"/>
      <c r="AS53" s="48">
        <f>ROUND((AO53-AQ53),5)</f>
        <v>0</v>
      </c>
      <c r="AT53" s="45"/>
      <c r="AU53" s="47">
        <f>ROUND(IF(AQ53=0, IF(AO53=0, 0, 1), AO53/AQ53),5)</f>
        <v>0</v>
      </c>
      <c r="AV53" s="45"/>
      <c r="AW53" s="48">
        <f>ROUND(SUM(AW51:AW52),5)</f>
        <v>0</v>
      </c>
      <c r="AX53" s="45"/>
      <c r="AY53" s="48">
        <f>ROUND(SUM(AY51:AY52),5)</f>
        <v>0</v>
      </c>
      <c r="AZ53" s="45"/>
      <c r="BA53" s="48">
        <f>ROUND((AW53-AY53),5)</f>
        <v>0</v>
      </c>
      <c r="BB53" s="45"/>
      <c r="BC53" s="47">
        <f>ROUND(IF(AY53=0, IF(AW53=0, 0, 1), AW53/AY53),5)</f>
        <v>0</v>
      </c>
      <c r="BD53" s="45"/>
      <c r="BE53" s="48">
        <f>ROUND(SUM(BE51:BE52),5)</f>
        <v>0</v>
      </c>
      <c r="BF53" s="45"/>
      <c r="BG53" s="48"/>
      <c r="BH53" s="45"/>
      <c r="BI53" s="48"/>
      <c r="BJ53" s="45"/>
      <c r="BK53" s="47"/>
      <c r="BL53" s="45"/>
      <c r="BM53" s="48">
        <f>ROUND(SUM(BM51:BM52),5)</f>
        <v>0</v>
      </c>
      <c r="BN53" s="45"/>
      <c r="BO53" s="48"/>
      <c r="BP53" s="45"/>
      <c r="BQ53" s="48"/>
      <c r="BR53" s="45"/>
      <c r="BS53" s="47"/>
      <c r="BT53" s="45"/>
      <c r="BU53" s="48">
        <f>ROUND(SUM(BU51:BU52),5)</f>
        <v>0</v>
      </c>
      <c r="BV53" s="45"/>
      <c r="BW53" s="48"/>
      <c r="BX53" s="45"/>
      <c r="BY53" s="48"/>
      <c r="BZ53" s="45"/>
      <c r="CA53" s="47"/>
      <c r="CB53" s="45"/>
      <c r="CC53" s="48">
        <f>ROUND(SUM(CC51:CC52),5)</f>
        <v>0</v>
      </c>
      <c r="CD53" s="45"/>
      <c r="CE53" s="48"/>
      <c r="CF53" s="45"/>
      <c r="CG53" s="48"/>
      <c r="CH53" s="45"/>
      <c r="CI53" s="47"/>
      <c r="CJ53" s="45"/>
      <c r="CK53" s="48">
        <f>ROUND(SUM(CK51:CK52),5)</f>
        <v>0</v>
      </c>
      <c r="CL53" s="45"/>
      <c r="CM53" s="48"/>
      <c r="CN53" s="45"/>
      <c r="CO53" s="48"/>
      <c r="CP53" s="45"/>
      <c r="CQ53" s="47"/>
      <c r="CR53" s="45"/>
      <c r="CS53" s="48">
        <f>ROUND(I53+Q53+Y53+AG53+AO53+AW53+BE53+BM53+BU53+CC53+CK53,5)</f>
        <v>0</v>
      </c>
      <c r="CT53" s="45"/>
      <c r="CU53" s="48">
        <f>ROUND(K53+S53+AA53+AI53+AQ53+AY53+BG53+BO53+BW53+CE53+CM53,5)</f>
        <v>0</v>
      </c>
      <c r="CV53" s="45"/>
      <c r="CW53" s="48">
        <f>ROUND((CS53-CU53),5)</f>
        <v>0</v>
      </c>
      <c r="CX53" s="45"/>
      <c r="CY53" s="47">
        <f>ROUND(IF(CU53=0, IF(CS53=0, 0, 1), CS53/CU53),5)</f>
        <v>0</v>
      </c>
    </row>
    <row r="54" spans="1:103" x14ac:dyDescent="0.35">
      <c r="A54" s="42"/>
      <c r="B54" s="42"/>
      <c r="C54" s="42"/>
      <c r="D54" s="42"/>
      <c r="E54" s="42"/>
      <c r="F54" s="42"/>
      <c r="G54" s="42" t="s">
        <v>259</v>
      </c>
      <c r="H54" s="42"/>
      <c r="I54" s="48"/>
      <c r="J54" s="45"/>
      <c r="K54" s="48"/>
      <c r="L54" s="45"/>
      <c r="M54" s="48"/>
      <c r="N54" s="45"/>
      <c r="O54" s="47"/>
      <c r="P54" s="45"/>
      <c r="Q54" s="48"/>
      <c r="R54" s="45"/>
      <c r="S54" s="48"/>
      <c r="T54" s="45"/>
      <c r="U54" s="48"/>
      <c r="V54" s="45"/>
      <c r="W54" s="47"/>
      <c r="X54" s="45"/>
      <c r="Y54" s="48"/>
      <c r="Z54" s="45"/>
      <c r="AA54" s="48"/>
      <c r="AB54" s="45"/>
      <c r="AC54" s="48"/>
      <c r="AD54" s="45"/>
      <c r="AE54" s="47"/>
      <c r="AF54" s="45"/>
      <c r="AG54" s="48"/>
      <c r="AH54" s="45"/>
      <c r="AI54" s="48"/>
      <c r="AJ54" s="45"/>
      <c r="AK54" s="48"/>
      <c r="AL54" s="45"/>
      <c r="AM54" s="47"/>
      <c r="AN54" s="45"/>
      <c r="AO54" s="48"/>
      <c r="AP54" s="45"/>
      <c r="AQ54" s="48"/>
      <c r="AR54" s="45"/>
      <c r="AS54" s="48"/>
      <c r="AT54" s="45"/>
      <c r="AU54" s="47"/>
      <c r="AV54" s="45"/>
      <c r="AW54" s="48"/>
      <c r="AX54" s="45"/>
      <c r="AY54" s="48"/>
      <c r="AZ54" s="45"/>
      <c r="BA54" s="48"/>
      <c r="BB54" s="45"/>
      <c r="BC54" s="47"/>
      <c r="BD54" s="45"/>
      <c r="BE54" s="48"/>
      <c r="BF54" s="45"/>
      <c r="BG54" s="48"/>
      <c r="BH54" s="45"/>
      <c r="BI54" s="48"/>
      <c r="BJ54" s="45"/>
      <c r="BK54" s="47"/>
      <c r="BL54" s="45"/>
      <c r="BM54" s="48"/>
      <c r="BN54" s="45"/>
      <c r="BO54" s="48"/>
      <c r="BP54" s="45"/>
      <c r="BQ54" s="48"/>
      <c r="BR54" s="45"/>
      <c r="BS54" s="47"/>
      <c r="BT54" s="45"/>
      <c r="BU54" s="48"/>
      <c r="BV54" s="45"/>
      <c r="BW54" s="48"/>
      <c r="BX54" s="45"/>
      <c r="BY54" s="48"/>
      <c r="BZ54" s="45"/>
      <c r="CA54" s="47"/>
      <c r="CB54" s="45"/>
      <c r="CC54" s="48"/>
      <c r="CD54" s="45"/>
      <c r="CE54" s="48"/>
      <c r="CF54" s="45"/>
      <c r="CG54" s="48"/>
      <c r="CH54" s="45"/>
      <c r="CI54" s="47"/>
      <c r="CJ54" s="45"/>
      <c r="CK54" s="48"/>
      <c r="CL54" s="45"/>
      <c r="CM54" s="48"/>
      <c r="CN54" s="45"/>
      <c r="CO54" s="48"/>
      <c r="CP54" s="45"/>
      <c r="CQ54" s="47"/>
      <c r="CR54" s="45"/>
      <c r="CS54" s="48"/>
      <c r="CT54" s="45"/>
      <c r="CU54" s="48"/>
      <c r="CV54" s="45"/>
      <c r="CW54" s="48"/>
      <c r="CX54" s="45"/>
      <c r="CY54" s="47"/>
    </row>
    <row r="55" spans="1:103" x14ac:dyDescent="0.35">
      <c r="A55" s="42"/>
      <c r="B55" s="42"/>
      <c r="C55" s="42"/>
      <c r="D55" s="42"/>
      <c r="E55" s="42"/>
      <c r="F55" s="42"/>
      <c r="G55" s="42"/>
      <c r="H55" s="42" t="s">
        <v>258</v>
      </c>
      <c r="I55" s="48">
        <v>1246.49</v>
      </c>
      <c r="J55" s="45"/>
      <c r="K55" s="48"/>
      <c r="L55" s="45"/>
      <c r="M55" s="48"/>
      <c r="N55" s="45"/>
      <c r="O55" s="47"/>
      <c r="P55" s="45"/>
      <c r="Q55" s="48">
        <v>1461.75</v>
      </c>
      <c r="R55" s="45"/>
      <c r="S55" s="48"/>
      <c r="T55" s="45"/>
      <c r="U55" s="48"/>
      <c r="V55" s="45"/>
      <c r="W55" s="47"/>
      <c r="X55" s="45"/>
      <c r="Y55" s="48">
        <v>7291.76</v>
      </c>
      <c r="Z55" s="45"/>
      <c r="AA55" s="48"/>
      <c r="AB55" s="45"/>
      <c r="AC55" s="48"/>
      <c r="AD55" s="45"/>
      <c r="AE55" s="47"/>
      <c r="AF55" s="45"/>
      <c r="AG55" s="48">
        <v>0</v>
      </c>
      <c r="AH55" s="45"/>
      <c r="AI55" s="48"/>
      <c r="AJ55" s="45"/>
      <c r="AK55" s="48"/>
      <c r="AL55" s="45"/>
      <c r="AM55" s="47"/>
      <c r="AN55" s="45"/>
      <c r="AO55" s="48">
        <v>0</v>
      </c>
      <c r="AP55" s="45"/>
      <c r="AQ55" s="48"/>
      <c r="AR55" s="45"/>
      <c r="AS55" s="48"/>
      <c r="AT55" s="45"/>
      <c r="AU55" s="47"/>
      <c r="AV55" s="45"/>
      <c r="AW55" s="48">
        <v>0</v>
      </c>
      <c r="AX55" s="45"/>
      <c r="AY55" s="48"/>
      <c r="AZ55" s="45"/>
      <c r="BA55" s="48"/>
      <c r="BB55" s="45"/>
      <c r="BC55" s="47"/>
      <c r="BD55" s="45"/>
      <c r="BE55" s="48">
        <v>0</v>
      </c>
      <c r="BF55" s="45"/>
      <c r="BG55" s="48"/>
      <c r="BH55" s="45"/>
      <c r="BI55" s="48"/>
      <c r="BJ55" s="45"/>
      <c r="BK55" s="47"/>
      <c r="BL55" s="45"/>
      <c r="BM55" s="48">
        <v>0</v>
      </c>
      <c r="BN55" s="45"/>
      <c r="BO55" s="48"/>
      <c r="BP55" s="45"/>
      <c r="BQ55" s="48"/>
      <c r="BR55" s="45"/>
      <c r="BS55" s="47"/>
      <c r="BT55" s="45"/>
      <c r="BU55" s="48">
        <v>0</v>
      </c>
      <c r="BV55" s="45"/>
      <c r="BW55" s="48"/>
      <c r="BX55" s="45"/>
      <c r="BY55" s="48"/>
      <c r="BZ55" s="45"/>
      <c r="CA55" s="47"/>
      <c r="CB55" s="45"/>
      <c r="CC55" s="48">
        <v>0</v>
      </c>
      <c r="CD55" s="45"/>
      <c r="CE55" s="48"/>
      <c r="CF55" s="45"/>
      <c r="CG55" s="48"/>
      <c r="CH55" s="45"/>
      <c r="CI55" s="47"/>
      <c r="CJ55" s="45"/>
      <c r="CK55" s="48">
        <v>0</v>
      </c>
      <c r="CL55" s="45"/>
      <c r="CM55" s="48"/>
      <c r="CN55" s="45"/>
      <c r="CO55" s="48"/>
      <c r="CP55" s="45"/>
      <c r="CQ55" s="47"/>
      <c r="CR55" s="45"/>
      <c r="CS55" s="48">
        <f t="shared" ref="CS55:CS63" si="18">ROUND(I55+Q55+Y55+AG55+AO55+AW55+BE55+BM55+BU55+CC55+CK55,5)</f>
        <v>10000</v>
      </c>
      <c r="CT55" s="45"/>
      <c r="CU55" s="48"/>
      <c r="CV55" s="45"/>
      <c r="CW55" s="48"/>
      <c r="CX55" s="45"/>
      <c r="CY55" s="47"/>
    </row>
    <row r="56" spans="1:103" x14ac:dyDescent="0.35">
      <c r="A56" s="42"/>
      <c r="B56" s="42"/>
      <c r="C56" s="42"/>
      <c r="D56" s="42"/>
      <c r="E56" s="42"/>
      <c r="F56" s="42"/>
      <c r="G56" s="42"/>
      <c r="H56" s="42" t="s">
        <v>257</v>
      </c>
      <c r="I56" s="48">
        <v>794.2</v>
      </c>
      <c r="J56" s="45"/>
      <c r="K56" s="48"/>
      <c r="L56" s="45"/>
      <c r="M56" s="48"/>
      <c r="N56" s="45"/>
      <c r="O56" s="47"/>
      <c r="P56" s="45"/>
      <c r="Q56" s="48">
        <v>1197.82</v>
      </c>
      <c r="R56" s="45"/>
      <c r="S56" s="48"/>
      <c r="T56" s="45"/>
      <c r="U56" s="48"/>
      <c r="V56" s="45"/>
      <c r="W56" s="47"/>
      <c r="X56" s="45"/>
      <c r="Y56" s="48">
        <v>867.43</v>
      </c>
      <c r="Z56" s="45"/>
      <c r="AA56" s="48"/>
      <c r="AB56" s="45"/>
      <c r="AC56" s="48"/>
      <c r="AD56" s="45"/>
      <c r="AE56" s="47"/>
      <c r="AF56" s="45"/>
      <c r="AG56" s="48">
        <v>2668.93</v>
      </c>
      <c r="AH56" s="45"/>
      <c r="AI56" s="48"/>
      <c r="AJ56" s="45"/>
      <c r="AK56" s="48"/>
      <c r="AL56" s="45"/>
      <c r="AM56" s="47"/>
      <c r="AN56" s="45"/>
      <c r="AO56" s="48">
        <v>402.62</v>
      </c>
      <c r="AP56" s="45"/>
      <c r="AQ56" s="48"/>
      <c r="AR56" s="45"/>
      <c r="AS56" s="48"/>
      <c r="AT56" s="45"/>
      <c r="AU56" s="47"/>
      <c r="AV56" s="45"/>
      <c r="AW56" s="48">
        <v>0</v>
      </c>
      <c r="AX56" s="45"/>
      <c r="AY56" s="48"/>
      <c r="AZ56" s="45"/>
      <c r="BA56" s="48"/>
      <c r="BB56" s="45"/>
      <c r="BC56" s="47"/>
      <c r="BD56" s="45"/>
      <c r="BE56" s="48">
        <v>0</v>
      </c>
      <c r="BF56" s="45"/>
      <c r="BG56" s="48"/>
      <c r="BH56" s="45"/>
      <c r="BI56" s="48"/>
      <c r="BJ56" s="45"/>
      <c r="BK56" s="47"/>
      <c r="BL56" s="45"/>
      <c r="BM56" s="48">
        <v>300</v>
      </c>
      <c r="BN56" s="45"/>
      <c r="BO56" s="48"/>
      <c r="BP56" s="45"/>
      <c r="BQ56" s="48"/>
      <c r="BR56" s="45"/>
      <c r="BS56" s="47"/>
      <c r="BT56" s="45"/>
      <c r="BU56" s="48">
        <v>300</v>
      </c>
      <c r="BV56" s="45"/>
      <c r="BW56" s="48"/>
      <c r="BX56" s="45"/>
      <c r="BY56" s="48"/>
      <c r="BZ56" s="45"/>
      <c r="CA56" s="47"/>
      <c r="CB56" s="45"/>
      <c r="CC56" s="48">
        <v>1645.71</v>
      </c>
      <c r="CD56" s="45"/>
      <c r="CE56" s="48"/>
      <c r="CF56" s="45"/>
      <c r="CG56" s="48"/>
      <c r="CH56" s="45"/>
      <c r="CI56" s="47"/>
      <c r="CJ56" s="45"/>
      <c r="CK56" s="48">
        <v>2853.53</v>
      </c>
      <c r="CL56" s="45"/>
      <c r="CM56" s="48"/>
      <c r="CN56" s="45"/>
      <c r="CO56" s="48"/>
      <c r="CP56" s="45"/>
      <c r="CQ56" s="47"/>
      <c r="CR56" s="45"/>
      <c r="CS56" s="48">
        <f t="shared" si="18"/>
        <v>11030.24</v>
      </c>
      <c r="CT56" s="45"/>
      <c r="CU56" s="48"/>
      <c r="CV56" s="45"/>
      <c r="CW56" s="48"/>
      <c r="CX56" s="45"/>
      <c r="CY56" s="47"/>
    </row>
    <row r="57" spans="1:103" x14ac:dyDescent="0.35">
      <c r="A57" s="42"/>
      <c r="B57" s="42"/>
      <c r="C57" s="42"/>
      <c r="D57" s="42"/>
      <c r="E57" s="42"/>
      <c r="F57" s="42"/>
      <c r="G57" s="42"/>
      <c r="H57" s="42" t="s">
        <v>256</v>
      </c>
      <c r="I57" s="48">
        <v>0</v>
      </c>
      <c r="J57" s="45"/>
      <c r="K57" s="48">
        <v>0</v>
      </c>
      <c r="L57" s="45"/>
      <c r="M57" s="48">
        <f t="shared" ref="M57:M63" si="19">ROUND((I57-K57),5)</f>
        <v>0</v>
      </c>
      <c r="N57" s="45"/>
      <c r="O57" s="47">
        <f t="shared" ref="O57:O63" si="20">ROUND(IF(K57=0, IF(I57=0, 0, 1), I57/K57),5)</f>
        <v>0</v>
      </c>
      <c r="P57" s="45"/>
      <c r="Q57" s="48">
        <v>0</v>
      </c>
      <c r="R57" s="45"/>
      <c r="S57" s="48">
        <v>0</v>
      </c>
      <c r="T57" s="45"/>
      <c r="U57" s="48">
        <f t="shared" ref="U57:U63" si="21">ROUND((Q57-S57),5)</f>
        <v>0</v>
      </c>
      <c r="V57" s="45"/>
      <c r="W57" s="47">
        <f t="shared" ref="W57:W63" si="22">ROUND(IF(S57=0, IF(Q57=0, 0, 1), Q57/S57),5)</f>
        <v>0</v>
      </c>
      <c r="X57" s="45"/>
      <c r="Y57" s="48">
        <v>0</v>
      </c>
      <c r="Z57" s="45"/>
      <c r="AA57" s="48">
        <v>0</v>
      </c>
      <c r="AB57" s="45"/>
      <c r="AC57" s="48">
        <f t="shared" ref="AC57:AC63" si="23">ROUND((Y57-AA57),5)</f>
        <v>0</v>
      </c>
      <c r="AD57" s="45"/>
      <c r="AE57" s="47">
        <f t="shared" ref="AE57:AE63" si="24">ROUND(IF(AA57=0, IF(Y57=0, 0, 1), Y57/AA57),5)</f>
        <v>0</v>
      </c>
      <c r="AF57" s="45"/>
      <c r="AG57" s="48">
        <v>0</v>
      </c>
      <c r="AH57" s="45"/>
      <c r="AI57" s="48">
        <v>0</v>
      </c>
      <c r="AJ57" s="45"/>
      <c r="AK57" s="48">
        <f t="shared" ref="AK57:AK63" si="25">ROUND((AG57-AI57),5)</f>
        <v>0</v>
      </c>
      <c r="AL57" s="45"/>
      <c r="AM57" s="47">
        <f t="shared" ref="AM57:AM63" si="26">ROUND(IF(AI57=0, IF(AG57=0, 0, 1), AG57/AI57),5)</f>
        <v>0</v>
      </c>
      <c r="AN57" s="45"/>
      <c r="AO57" s="48">
        <v>0</v>
      </c>
      <c r="AP57" s="45"/>
      <c r="AQ57" s="48">
        <v>0</v>
      </c>
      <c r="AR57" s="45"/>
      <c r="AS57" s="48">
        <f t="shared" ref="AS57:AS63" si="27">ROUND((AO57-AQ57),5)</f>
        <v>0</v>
      </c>
      <c r="AT57" s="45"/>
      <c r="AU57" s="47">
        <f t="shared" ref="AU57:AU63" si="28">ROUND(IF(AQ57=0, IF(AO57=0, 0, 1), AO57/AQ57),5)</f>
        <v>0</v>
      </c>
      <c r="AV57" s="45"/>
      <c r="AW57" s="48">
        <v>0</v>
      </c>
      <c r="AX57" s="45"/>
      <c r="AY57" s="48">
        <v>0</v>
      </c>
      <c r="AZ57" s="45"/>
      <c r="BA57" s="48">
        <f t="shared" ref="BA57:BA63" si="29">ROUND((AW57-AY57),5)</f>
        <v>0</v>
      </c>
      <c r="BB57" s="45"/>
      <c r="BC57" s="47">
        <f t="shared" ref="BC57:BC63" si="30">ROUND(IF(AY57=0, IF(AW57=0, 0, 1), AW57/AY57),5)</f>
        <v>0</v>
      </c>
      <c r="BD57" s="45"/>
      <c r="BE57" s="48">
        <v>0</v>
      </c>
      <c r="BF57" s="45"/>
      <c r="BG57" s="48"/>
      <c r="BH57" s="45"/>
      <c r="BI57" s="48"/>
      <c r="BJ57" s="45"/>
      <c r="BK57" s="47"/>
      <c r="BL57" s="45"/>
      <c r="BM57" s="48">
        <v>0</v>
      </c>
      <c r="BN57" s="45"/>
      <c r="BO57" s="48"/>
      <c r="BP57" s="45"/>
      <c r="BQ57" s="48"/>
      <c r="BR57" s="45"/>
      <c r="BS57" s="47"/>
      <c r="BT57" s="45"/>
      <c r="BU57" s="48">
        <v>0</v>
      </c>
      <c r="BV57" s="45"/>
      <c r="BW57" s="48"/>
      <c r="BX57" s="45"/>
      <c r="BY57" s="48"/>
      <c r="BZ57" s="45"/>
      <c r="CA57" s="47"/>
      <c r="CB57" s="45"/>
      <c r="CC57" s="48">
        <v>0</v>
      </c>
      <c r="CD57" s="45"/>
      <c r="CE57" s="48"/>
      <c r="CF57" s="45"/>
      <c r="CG57" s="48"/>
      <c r="CH57" s="45"/>
      <c r="CI57" s="47"/>
      <c r="CJ57" s="45"/>
      <c r="CK57" s="48">
        <v>0</v>
      </c>
      <c r="CL57" s="45"/>
      <c r="CM57" s="48"/>
      <c r="CN57" s="45"/>
      <c r="CO57" s="48"/>
      <c r="CP57" s="45"/>
      <c r="CQ57" s="47"/>
      <c r="CR57" s="45"/>
      <c r="CS57" s="48">
        <f t="shared" si="18"/>
        <v>0</v>
      </c>
      <c r="CT57" s="45"/>
      <c r="CU57" s="48">
        <f t="shared" ref="CU57:CU63" si="31">ROUND(K57+S57+AA57+AI57+AQ57+AY57+BG57+BO57+BW57+CE57+CM57,5)</f>
        <v>0</v>
      </c>
      <c r="CV57" s="45"/>
      <c r="CW57" s="48">
        <f t="shared" ref="CW57:CW63" si="32">ROUND((CS57-CU57),5)</f>
        <v>0</v>
      </c>
      <c r="CX57" s="45"/>
      <c r="CY57" s="47">
        <f t="shared" ref="CY57:CY63" si="33">ROUND(IF(CU57=0, IF(CS57=0, 0, 1), CS57/CU57),5)</f>
        <v>0</v>
      </c>
    </row>
    <row r="58" spans="1:103" ht="21.75" thickBot="1" x14ac:dyDescent="0.4">
      <c r="A58" s="42"/>
      <c r="B58" s="42"/>
      <c r="C58" s="42"/>
      <c r="D58" s="42"/>
      <c r="E58" s="42"/>
      <c r="F58" s="42"/>
      <c r="G58" s="42"/>
      <c r="H58" s="42" t="s">
        <v>255</v>
      </c>
      <c r="I58" s="50">
        <v>51175.09</v>
      </c>
      <c r="J58" s="45"/>
      <c r="K58" s="50">
        <v>59697</v>
      </c>
      <c r="L58" s="45"/>
      <c r="M58" s="50">
        <f t="shared" si="19"/>
        <v>-8521.91</v>
      </c>
      <c r="N58" s="45"/>
      <c r="O58" s="49">
        <f t="shared" si="20"/>
        <v>0.85724999999999996</v>
      </c>
      <c r="P58" s="45"/>
      <c r="Q58" s="50">
        <v>45841.01</v>
      </c>
      <c r="R58" s="45"/>
      <c r="S58" s="50">
        <v>59697</v>
      </c>
      <c r="T58" s="45"/>
      <c r="U58" s="50">
        <f t="shared" si="21"/>
        <v>-13855.99</v>
      </c>
      <c r="V58" s="45"/>
      <c r="W58" s="49">
        <f t="shared" si="22"/>
        <v>0.76788999999999996</v>
      </c>
      <c r="X58" s="45"/>
      <c r="Y58" s="50">
        <v>52120.9</v>
      </c>
      <c r="Z58" s="45"/>
      <c r="AA58" s="50">
        <v>59697</v>
      </c>
      <c r="AB58" s="45"/>
      <c r="AC58" s="50">
        <f t="shared" si="23"/>
        <v>-7576.1</v>
      </c>
      <c r="AD58" s="45"/>
      <c r="AE58" s="49">
        <f t="shared" si="24"/>
        <v>0.87309000000000003</v>
      </c>
      <c r="AF58" s="45"/>
      <c r="AG58" s="50">
        <v>53560.1</v>
      </c>
      <c r="AH58" s="45"/>
      <c r="AI58" s="50">
        <v>59697</v>
      </c>
      <c r="AJ58" s="45"/>
      <c r="AK58" s="50">
        <f t="shared" si="25"/>
        <v>-6136.9</v>
      </c>
      <c r="AL58" s="45"/>
      <c r="AM58" s="49">
        <f t="shared" si="26"/>
        <v>0.8972</v>
      </c>
      <c r="AN58" s="45"/>
      <c r="AO58" s="50">
        <v>63889.94</v>
      </c>
      <c r="AP58" s="45"/>
      <c r="AQ58" s="50">
        <v>59697</v>
      </c>
      <c r="AR58" s="45"/>
      <c r="AS58" s="50">
        <f t="shared" si="27"/>
        <v>4192.9399999999996</v>
      </c>
      <c r="AT58" s="45"/>
      <c r="AU58" s="49">
        <f t="shared" si="28"/>
        <v>1.0702400000000001</v>
      </c>
      <c r="AV58" s="45"/>
      <c r="AW58" s="50">
        <v>102705.69</v>
      </c>
      <c r="AX58" s="45"/>
      <c r="AY58" s="50">
        <v>59697</v>
      </c>
      <c r="AZ58" s="45"/>
      <c r="BA58" s="50">
        <f t="shared" si="29"/>
        <v>43008.69</v>
      </c>
      <c r="BB58" s="45"/>
      <c r="BC58" s="49">
        <f t="shared" si="30"/>
        <v>1.72045</v>
      </c>
      <c r="BD58" s="45"/>
      <c r="BE58" s="50">
        <v>56311.91</v>
      </c>
      <c r="BF58" s="45"/>
      <c r="BG58" s="50">
        <v>59697</v>
      </c>
      <c r="BH58" s="45"/>
      <c r="BI58" s="50">
        <f>ROUND((BE58-BG58),5)</f>
        <v>-3385.09</v>
      </c>
      <c r="BJ58" s="45"/>
      <c r="BK58" s="49">
        <f>ROUND(IF(BG58=0, IF(BE58=0, 0, 1), BE58/BG58),5)</f>
        <v>0.94330000000000003</v>
      </c>
      <c r="BL58" s="45"/>
      <c r="BM58" s="50">
        <v>48171.13</v>
      </c>
      <c r="BN58" s="45"/>
      <c r="BO58" s="50">
        <v>59697</v>
      </c>
      <c r="BP58" s="45"/>
      <c r="BQ58" s="50">
        <f>ROUND((BM58-BO58),5)</f>
        <v>-11525.87</v>
      </c>
      <c r="BR58" s="45"/>
      <c r="BS58" s="49">
        <f>ROUND(IF(BO58=0, IF(BM58=0, 0, 1), BM58/BO58),5)</f>
        <v>0.80693000000000004</v>
      </c>
      <c r="BT58" s="45"/>
      <c r="BU58" s="50">
        <v>81654.16</v>
      </c>
      <c r="BV58" s="45"/>
      <c r="BW58" s="50">
        <v>59698</v>
      </c>
      <c r="BX58" s="45"/>
      <c r="BY58" s="50">
        <f>ROUND((BU58-BW58),5)</f>
        <v>21956.16</v>
      </c>
      <c r="BZ58" s="45"/>
      <c r="CA58" s="49">
        <f>ROUND(IF(BW58=0, IF(BU58=0, 0, 1), BU58/BW58),5)</f>
        <v>1.3677900000000001</v>
      </c>
      <c r="CB58" s="45"/>
      <c r="CC58" s="50">
        <v>62340.21</v>
      </c>
      <c r="CD58" s="45"/>
      <c r="CE58" s="50">
        <v>59698</v>
      </c>
      <c r="CF58" s="45"/>
      <c r="CG58" s="50">
        <f>ROUND((CC58-CE58),5)</f>
        <v>2642.21</v>
      </c>
      <c r="CH58" s="45"/>
      <c r="CI58" s="49">
        <f>ROUND(IF(CE58=0, IF(CC58=0, 0, 1), CC58/CE58),5)</f>
        <v>1.04426</v>
      </c>
      <c r="CJ58" s="45"/>
      <c r="CK58" s="50">
        <v>56626.94</v>
      </c>
      <c r="CL58" s="45"/>
      <c r="CM58" s="50">
        <v>59698</v>
      </c>
      <c r="CN58" s="45"/>
      <c r="CO58" s="50">
        <f>ROUND((CK58-CM58),5)</f>
        <v>-3071.06</v>
      </c>
      <c r="CP58" s="45"/>
      <c r="CQ58" s="49">
        <f>ROUND(IF(CM58=0, IF(CK58=0, 0, 1), CK58/CM58),5)</f>
        <v>0.94855999999999996</v>
      </c>
      <c r="CR58" s="45"/>
      <c r="CS58" s="50">
        <f t="shared" si="18"/>
        <v>674397.08</v>
      </c>
      <c r="CT58" s="45"/>
      <c r="CU58" s="50">
        <f t="shared" si="31"/>
        <v>656670</v>
      </c>
      <c r="CV58" s="45"/>
      <c r="CW58" s="50">
        <f t="shared" si="32"/>
        <v>17727.080000000002</v>
      </c>
      <c r="CX58" s="45"/>
      <c r="CY58" s="49">
        <f t="shared" si="33"/>
        <v>1.0269999999999999</v>
      </c>
    </row>
    <row r="59" spans="1:103" x14ac:dyDescent="0.35">
      <c r="A59" s="42"/>
      <c r="B59" s="42"/>
      <c r="C59" s="42"/>
      <c r="D59" s="42"/>
      <c r="E59" s="42"/>
      <c r="F59" s="42"/>
      <c r="G59" s="42" t="s">
        <v>254</v>
      </c>
      <c r="H59" s="42"/>
      <c r="I59" s="48">
        <f>ROUND(SUM(I54:I58),5)</f>
        <v>53215.78</v>
      </c>
      <c r="J59" s="45"/>
      <c r="K59" s="48">
        <f>ROUND(SUM(K54:K58),5)</f>
        <v>59697</v>
      </c>
      <c r="L59" s="45"/>
      <c r="M59" s="48">
        <f t="shared" si="19"/>
        <v>-6481.22</v>
      </c>
      <c r="N59" s="45"/>
      <c r="O59" s="47">
        <f t="shared" si="20"/>
        <v>0.89142999999999994</v>
      </c>
      <c r="P59" s="45"/>
      <c r="Q59" s="48">
        <f>ROUND(SUM(Q54:Q58),5)</f>
        <v>48500.58</v>
      </c>
      <c r="R59" s="45"/>
      <c r="S59" s="48">
        <f>ROUND(SUM(S54:S58),5)</f>
        <v>59697</v>
      </c>
      <c r="T59" s="45"/>
      <c r="U59" s="48">
        <f t="shared" si="21"/>
        <v>-11196.42</v>
      </c>
      <c r="V59" s="45"/>
      <c r="W59" s="47">
        <f t="shared" si="22"/>
        <v>0.81245000000000001</v>
      </c>
      <c r="X59" s="45"/>
      <c r="Y59" s="48">
        <f>ROUND(SUM(Y54:Y58),5)</f>
        <v>60280.09</v>
      </c>
      <c r="Z59" s="45"/>
      <c r="AA59" s="48">
        <f>ROUND(SUM(AA54:AA58),5)</f>
        <v>59697</v>
      </c>
      <c r="AB59" s="45"/>
      <c r="AC59" s="48">
        <f t="shared" si="23"/>
        <v>583.09</v>
      </c>
      <c r="AD59" s="45"/>
      <c r="AE59" s="47">
        <f t="shared" si="24"/>
        <v>1.0097700000000001</v>
      </c>
      <c r="AF59" s="45"/>
      <c r="AG59" s="48">
        <f>ROUND(SUM(AG54:AG58),5)</f>
        <v>56229.03</v>
      </c>
      <c r="AH59" s="45"/>
      <c r="AI59" s="48">
        <f>ROUND(SUM(AI54:AI58),5)</f>
        <v>59697</v>
      </c>
      <c r="AJ59" s="45"/>
      <c r="AK59" s="48">
        <f t="shared" si="25"/>
        <v>-3467.97</v>
      </c>
      <c r="AL59" s="45"/>
      <c r="AM59" s="47">
        <f t="shared" si="26"/>
        <v>0.94191000000000003</v>
      </c>
      <c r="AN59" s="45"/>
      <c r="AO59" s="48">
        <f>ROUND(SUM(AO54:AO58),5)</f>
        <v>64292.56</v>
      </c>
      <c r="AP59" s="45"/>
      <c r="AQ59" s="48">
        <f>ROUND(SUM(AQ54:AQ58),5)</f>
        <v>59697</v>
      </c>
      <c r="AR59" s="45"/>
      <c r="AS59" s="48">
        <f t="shared" si="27"/>
        <v>4595.5600000000004</v>
      </c>
      <c r="AT59" s="45"/>
      <c r="AU59" s="47">
        <f t="shared" si="28"/>
        <v>1.07698</v>
      </c>
      <c r="AV59" s="45"/>
      <c r="AW59" s="48">
        <f>ROUND(SUM(AW54:AW58),5)</f>
        <v>102705.69</v>
      </c>
      <c r="AX59" s="45"/>
      <c r="AY59" s="48">
        <f>ROUND(SUM(AY54:AY58),5)</f>
        <v>59697</v>
      </c>
      <c r="AZ59" s="45"/>
      <c r="BA59" s="48">
        <f t="shared" si="29"/>
        <v>43008.69</v>
      </c>
      <c r="BB59" s="45"/>
      <c r="BC59" s="47">
        <f t="shared" si="30"/>
        <v>1.72045</v>
      </c>
      <c r="BD59" s="45"/>
      <c r="BE59" s="48">
        <f>ROUND(SUM(BE54:BE58),5)</f>
        <v>56311.91</v>
      </c>
      <c r="BF59" s="45"/>
      <c r="BG59" s="48">
        <f>ROUND(SUM(BG54:BG58),5)</f>
        <v>59697</v>
      </c>
      <c r="BH59" s="45"/>
      <c r="BI59" s="48">
        <f>ROUND((BE59-BG59),5)</f>
        <v>-3385.09</v>
      </c>
      <c r="BJ59" s="45"/>
      <c r="BK59" s="47">
        <f>ROUND(IF(BG59=0, IF(BE59=0, 0, 1), BE59/BG59),5)</f>
        <v>0.94330000000000003</v>
      </c>
      <c r="BL59" s="45"/>
      <c r="BM59" s="48">
        <f>ROUND(SUM(BM54:BM58),5)</f>
        <v>48471.13</v>
      </c>
      <c r="BN59" s="45"/>
      <c r="BO59" s="48">
        <f>ROUND(SUM(BO54:BO58),5)</f>
        <v>59697</v>
      </c>
      <c r="BP59" s="45"/>
      <c r="BQ59" s="48">
        <f>ROUND((BM59-BO59),5)</f>
        <v>-11225.87</v>
      </c>
      <c r="BR59" s="45"/>
      <c r="BS59" s="47">
        <f>ROUND(IF(BO59=0, IF(BM59=0, 0, 1), BM59/BO59),5)</f>
        <v>0.81194999999999995</v>
      </c>
      <c r="BT59" s="45"/>
      <c r="BU59" s="48">
        <f>ROUND(SUM(BU54:BU58),5)</f>
        <v>81954.16</v>
      </c>
      <c r="BV59" s="45"/>
      <c r="BW59" s="48">
        <f>ROUND(SUM(BW54:BW58),5)</f>
        <v>59698</v>
      </c>
      <c r="BX59" s="45"/>
      <c r="BY59" s="48">
        <f>ROUND((BU59-BW59),5)</f>
        <v>22256.16</v>
      </c>
      <c r="BZ59" s="45"/>
      <c r="CA59" s="47">
        <f>ROUND(IF(BW59=0, IF(BU59=0, 0, 1), BU59/BW59),5)</f>
        <v>1.3728100000000001</v>
      </c>
      <c r="CB59" s="45"/>
      <c r="CC59" s="48">
        <f>ROUND(SUM(CC54:CC58),5)</f>
        <v>63985.919999999998</v>
      </c>
      <c r="CD59" s="45"/>
      <c r="CE59" s="48">
        <f>ROUND(SUM(CE54:CE58),5)</f>
        <v>59698</v>
      </c>
      <c r="CF59" s="45"/>
      <c r="CG59" s="48">
        <f>ROUND((CC59-CE59),5)</f>
        <v>4287.92</v>
      </c>
      <c r="CH59" s="45"/>
      <c r="CI59" s="47">
        <f>ROUND(IF(CE59=0, IF(CC59=0, 0, 1), CC59/CE59),5)</f>
        <v>1.0718300000000001</v>
      </c>
      <c r="CJ59" s="45"/>
      <c r="CK59" s="48">
        <f>ROUND(SUM(CK54:CK58),5)</f>
        <v>59480.47</v>
      </c>
      <c r="CL59" s="45"/>
      <c r="CM59" s="48">
        <f>ROUND(SUM(CM54:CM58),5)</f>
        <v>59698</v>
      </c>
      <c r="CN59" s="45"/>
      <c r="CO59" s="48">
        <f>ROUND((CK59-CM59),5)</f>
        <v>-217.53</v>
      </c>
      <c r="CP59" s="45"/>
      <c r="CQ59" s="47">
        <f>ROUND(IF(CM59=0, IF(CK59=0, 0, 1), CK59/CM59),5)</f>
        <v>0.99636000000000002</v>
      </c>
      <c r="CR59" s="45"/>
      <c r="CS59" s="48">
        <f t="shared" si="18"/>
        <v>695427.32</v>
      </c>
      <c r="CT59" s="45"/>
      <c r="CU59" s="48">
        <f t="shared" si="31"/>
        <v>656670</v>
      </c>
      <c r="CV59" s="45"/>
      <c r="CW59" s="48">
        <f t="shared" si="32"/>
        <v>38757.32</v>
      </c>
      <c r="CX59" s="45"/>
      <c r="CY59" s="47">
        <f t="shared" si="33"/>
        <v>1.0590200000000001</v>
      </c>
    </row>
    <row r="60" spans="1:103" x14ac:dyDescent="0.35">
      <c r="A60" s="42"/>
      <c r="B60" s="42"/>
      <c r="C60" s="42"/>
      <c r="D60" s="42"/>
      <c r="E60" s="42"/>
      <c r="F60" s="42"/>
      <c r="G60" s="42" t="s">
        <v>253</v>
      </c>
      <c r="H60" s="42"/>
      <c r="I60" s="48">
        <v>9187.11</v>
      </c>
      <c r="J60" s="45"/>
      <c r="K60" s="48">
        <v>16818</v>
      </c>
      <c r="L60" s="45"/>
      <c r="M60" s="48">
        <f t="shared" si="19"/>
        <v>-7630.89</v>
      </c>
      <c r="N60" s="45"/>
      <c r="O60" s="47">
        <f t="shared" si="20"/>
        <v>0.54627000000000003</v>
      </c>
      <c r="P60" s="45"/>
      <c r="Q60" s="48">
        <v>12961.02</v>
      </c>
      <c r="R60" s="45"/>
      <c r="S60" s="48">
        <v>16818</v>
      </c>
      <c r="T60" s="45"/>
      <c r="U60" s="48">
        <f t="shared" si="21"/>
        <v>-3856.98</v>
      </c>
      <c r="V60" s="45"/>
      <c r="W60" s="47">
        <f t="shared" si="22"/>
        <v>0.77066000000000001</v>
      </c>
      <c r="X60" s="45"/>
      <c r="Y60" s="48">
        <v>15474.69</v>
      </c>
      <c r="Z60" s="45"/>
      <c r="AA60" s="48">
        <v>16818</v>
      </c>
      <c r="AB60" s="45"/>
      <c r="AC60" s="48">
        <f t="shared" si="23"/>
        <v>-1343.31</v>
      </c>
      <c r="AD60" s="45"/>
      <c r="AE60" s="47">
        <f t="shared" si="24"/>
        <v>0.92013</v>
      </c>
      <c r="AF60" s="45"/>
      <c r="AG60" s="48">
        <v>16750.400000000001</v>
      </c>
      <c r="AH60" s="45"/>
      <c r="AI60" s="48">
        <v>16818</v>
      </c>
      <c r="AJ60" s="45"/>
      <c r="AK60" s="48">
        <f t="shared" si="25"/>
        <v>-67.599999999999994</v>
      </c>
      <c r="AL60" s="45"/>
      <c r="AM60" s="47">
        <f t="shared" si="26"/>
        <v>0.99597999999999998</v>
      </c>
      <c r="AN60" s="45"/>
      <c r="AO60" s="48">
        <v>18897.23</v>
      </c>
      <c r="AP60" s="45"/>
      <c r="AQ60" s="48">
        <v>16818</v>
      </c>
      <c r="AR60" s="45"/>
      <c r="AS60" s="48">
        <f t="shared" si="27"/>
        <v>2079.23</v>
      </c>
      <c r="AT60" s="45"/>
      <c r="AU60" s="47">
        <f t="shared" si="28"/>
        <v>1.1236299999999999</v>
      </c>
      <c r="AV60" s="45"/>
      <c r="AW60" s="48">
        <v>43496.74</v>
      </c>
      <c r="AX60" s="45"/>
      <c r="AY60" s="48">
        <v>16818</v>
      </c>
      <c r="AZ60" s="45"/>
      <c r="BA60" s="48">
        <f t="shared" si="29"/>
        <v>26678.74</v>
      </c>
      <c r="BB60" s="45"/>
      <c r="BC60" s="47">
        <f t="shared" si="30"/>
        <v>2.5863200000000002</v>
      </c>
      <c r="BD60" s="45"/>
      <c r="BE60" s="48">
        <v>16509.18</v>
      </c>
      <c r="BF60" s="45"/>
      <c r="BG60" s="48">
        <v>16818</v>
      </c>
      <c r="BH60" s="45"/>
      <c r="BI60" s="48">
        <f>ROUND((BE60-BG60),5)</f>
        <v>-308.82</v>
      </c>
      <c r="BJ60" s="45"/>
      <c r="BK60" s="47">
        <f>ROUND(IF(BG60=0, IF(BE60=0, 0, 1), BE60/BG60),5)</f>
        <v>0.98163999999999996</v>
      </c>
      <c r="BL60" s="45"/>
      <c r="BM60" s="48">
        <v>18718.03</v>
      </c>
      <c r="BN60" s="45"/>
      <c r="BO60" s="48">
        <v>16818</v>
      </c>
      <c r="BP60" s="45"/>
      <c r="BQ60" s="48">
        <f>ROUND((BM60-BO60),5)</f>
        <v>1900.03</v>
      </c>
      <c r="BR60" s="45"/>
      <c r="BS60" s="47">
        <f>ROUND(IF(BO60=0, IF(BM60=0, 0, 1), BM60/BO60),5)</f>
        <v>1.1129800000000001</v>
      </c>
      <c r="BT60" s="45"/>
      <c r="BU60" s="48">
        <v>22280.36</v>
      </c>
      <c r="BV60" s="45"/>
      <c r="BW60" s="48">
        <v>16818</v>
      </c>
      <c r="BX60" s="45"/>
      <c r="BY60" s="48">
        <f>ROUND((BU60-BW60),5)</f>
        <v>5462.36</v>
      </c>
      <c r="BZ60" s="45"/>
      <c r="CA60" s="47">
        <f>ROUND(IF(BW60=0, IF(BU60=0, 0, 1), BU60/BW60),5)</f>
        <v>1.3247899999999999</v>
      </c>
      <c r="CB60" s="45"/>
      <c r="CC60" s="48">
        <v>15320.66</v>
      </c>
      <c r="CD60" s="45"/>
      <c r="CE60" s="48">
        <v>16818</v>
      </c>
      <c r="CF60" s="45"/>
      <c r="CG60" s="48">
        <f>ROUND((CC60-CE60),5)</f>
        <v>-1497.34</v>
      </c>
      <c r="CH60" s="45"/>
      <c r="CI60" s="47">
        <f>ROUND(IF(CE60=0, IF(CC60=0, 0, 1), CC60/CE60),5)</f>
        <v>0.91096999999999995</v>
      </c>
      <c r="CJ60" s="45"/>
      <c r="CK60" s="48">
        <v>13193.9</v>
      </c>
      <c r="CL60" s="45"/>
      <c r="CM60" s="48">
        <v>16818</v>
      </c>
      <c r="CN60" s="45"/>
      <c r="CO60" s="48">
        <f>ROUND((CK60-CM60),5)</f>
        <v>-3624.1</v>
      </c>
      <c r="CP60" s="45"/>
      <c r="CQ60" s="47">
        <f>ROUND(IF(CM60=0, IF(CK60=0, 0, 1), CK60/CM60),5)</f>
        <v>0.78451000000000004</v>
      </c>
      <c r="CR60" s="45"/>
      <c r="CS60" s="48">
        <f t="shared" si="18"/>
        <v>202789.32</v>
      </c>
      <c r="CT60" s="45"/>
      <c r="CU60" s="48">
        <f t="shared" si="31"/>
        <v>184998</v>
      </c>
      <c r="CV60" s="45"/>
      <c r="CW60" s="48">
        <f t="shared" si="32"/>
        <v>17791.32</v>
      </c>
      <c r="CX60" s="45"/>
      <c r="CY60" s="47">
        <f t="shared" si="33"/>
        <v>1.0961700000000001</v>
      </c>
    </row>
    <row r="61" spans="1:103" x14ac:dyDescent="0.35">
      <c r="A61" s="42"/>
      <c r="B61" s="42"/>
      <c r="C61" s="42"/>
      <c r="D61" s="42"/>
      <c r="E61" s="42"/>
      <c r="F61" s="42"/>
      <c r="G61" s="42" t="s">
        <v>252</v>
      </c>
      <c r="H61" s="42"/>
      <c r="I61" s="48">
        <v>2561.27</v>
      </c>
      <c r="J61" s="45"/>
      <c r="K61" s="48">
        <v>0</v>
      </c>
      <c r="L61" s="45"/>
      <c r="M61" s="48">
        <f t="shared" si="19"/>
        <v>2561.27</v>
      </c>
      <c r="N61" s="45"/>
      <c r="O61" s="47">
        <f t="shared" si="20"/>
        <v>1</v>
      </c>
      <c r="P61" s="45"/>
      <c r="Q61" s="48">
        <v>620.76</v>
      </c>
      <c r="R61" s="45"/>
      <c r="S61" s="48">
        <v>0</v>
      </c>
      <c r="T61" s="45"/>
      <c r="U61" s="48">
        <f t="shared" si="21"/>
        <v>620.76</v>
      </c>
      <c r="V61" s="45"/>
      <c r="W61" s="47">
        <f t="shared" si="22"/>
        <v>1</v>
      </c>
      <c r="X61" s="45"/>
      <c r="Y61" s="48">
        <v>63.68</v>
      </c>
      <c r="Z61" s="45"/>
      <c r="AA61" s="48">
        <v>0</v>
      </c>
      <c r="AB61" s="45"/>
      <c r="AC61" s="48">
        <f t="shared" si="23"/>
        <v>63.68</v>
      </c>
      <c r="AD61" s="45"/>
      <c r="AE61" s="47">
        <f t="shared" si="24"/>
        <v>1</v>
      </c>
      <c r="AF61" s="45"/>
      <c r="AG61" s="48">
        <v>257.85000000000002</v>
      </c>
      <c r="AH61" s="45"/>
      <c r="AI61" s="48">
        <v>0</v>
      </c>
      <c r="AJ61" s="45"/>
      <c r="AK61" s="48">
        <f t="shared" si="25"/>
        <v>257.85000000000002</v>
      </c>
      <c r="AL61" s="45"/>
      <c r="AM61" s="47">
        <f t="shared" si="26"/>
        <v>1</v>
      </c>
      <c r="AN61" s="45"/>
      <c r="AO61" s="48">
        <v>736.4</v>
      </c>
      <c r="AP61" s="45"/>
      <c r="AQ61" s="48">
        <v>0</v>
      </c>
      <c r="AR61" s="45"/>
      <c r="AS61" s="48">
        <f t="shared" si="27"/>
        <v>736.4</v>
      </c>
      <c r="AT61" s="45"/>
      <c r="AU61" s="47">
        <f t="shared" si="28"/>
        <v>1</v>
      </c>
      <c r="AV61" s="45"/>
      <c r="AW61" s="48">
        <v>300.33999999999997</v>
      </c>
      <c r="AX61" s="45"/>
      <c r="AY61" s="48">
        <v>0</v>
      </c>
      <c r="AZ61" s="45"/>
      <c r="BA61" s="48">
        <f t="shared" si="29"/>
        <v>300.33999999999997</v>
      </c>
      <c r="BB61" s="45"/>
      <c r="BC61" s="47">
        <f t="shared" si="30"/>
        <v>1</v>
      </c>
      <c r="BD61" s="45"/>
      <c r="BE61" s="48">
        <v>246.71</v>
      </c>
      <c r="BF61" s="45"/>
      <c r="BG61" s="48"/>
      <c r="BH61" s="45"/>
      <c r="BI61" s="48"/>
      <c r="BJ61" s="45"/>
      <c r="BK61" s="47"/>
      <c r="BL61" s="45"/>
      <c r="BM61" s="48">
        <v>664.33</v>
      </c>
      <c r="BN61" s="45"/>
      <c r="BO61" s="48"/>
      <c r="BP61" s="45"/>
      <c r="BQ61" s="48"/>
      <c r="BR61" s="45"/>
      <c r="BS61" s="47"/>
      <c r="BT61" s="45"/>
      <c r="BU61" s="48">
        <v>52.24</v>
      </c>
      <c r="BV61" s="45"/>
      <c r="BW61" s="48"/>
      <c r="BX61" s="45"/>
      <c r="BY61" s="48"/>
      <c r="BZ61" s="45"/>
      <c r="CA61" s="47"/>
      <c r="CB61" s="45"/>
      <c r="CC61" s="48">
        <v>522.75</v>
      </c>
      <c r="CD61" s="45"/>
      <c r="CE61" s="48"/>
      <c r="CF61" s="45"/>
      <c r="CG61" s="48"/>
      <c r="CH61" s="45"/>
      <c r="CI61" s="47"/>
      <c r="CJ61" s="45"/>
      <c r="CK61" s="48">
        <v>14.67</v>
      </c>
      <c r="CL61" s="45"/>
      <c r="CM61" s="48"/>
      <c r="CN61" s="45"/>
      <c r="CO61" s="48"/>
      <c r="CP61" s="45"/>
      <c r="CQ61" s="47"/>
      <c r="CR61" s="45"/>
      <c r="CS61" s="48">
        <f t="shared" si="18"/>
        <v>6041</v>
      </c>
      <c r="CT61" s="45"/>
      <c r="CU61" s="48">
        <f t="shared" si="31"/>
        <v>0</v>
      </c>
      <c r="CV61" s="45"/>
      <c r="CW61" s="48">
        <f t="shared" si="32"/>
        <v>6041</v>
      </c>
      <c r="CX61" s="45"/>
      <c r="CY61" s="47">
        <f t="shared" si="33"/>
        <v>1</v>
      </c>
    </row>
    <row r="62" spans="1:103" ht="21.75" thickBot="1" x14ac:dyDescent="0.4">
      <c r="A62" s="42"/>
      <c r="B62" s="42"/>
      <c r="C62" s="42"/>
      <c r="D62" s="42"/>
      <c r="E62" s="42"/>
      <c r="F62" s="42"/>
      <c r="G62" s="42" t="s">
        <v>251</v>
      </c>
      <c r="H62" s="42"/>
      <c r="I62" s="50">
        <v>1824.47</v>
      </c>
      <c r="J62" s="45"/>
      <c r="K62" s="50">
        <v>0</v>
      </c>
      <c r="L62" s="45"/>
      <c r="M62" s="50">
        <f t="shared" si="19"/>
        <v>1824.47</v>
      </c>
      <c r="N62" s="45"/>
      <c r="O62" s="49">
        <f t="shared" si="20"/>
        <v>1</v>
      </c>
      <c r="P62" s="45"/>
      <c r="Q62" s="50">
        <v>207.4</v>
      </c>
      <c r="R62" s="45"/>
      <c r="S62" s="50">
        <v>0</v>
      </c>
      <c r="T62" s="45"/>
      <c r="U62" s="50">
        <f t="shared" si="21"/>
        <v>207.4</v>
      </c>
      <c r="V62" s="45"/>
      <c r="W62" s="49">
        <f t="shared" si="22"/>
        <v>1</v>
      </c>
      <c r="X62" s="45"/>
      <c r="Y62" s="50">
        <v>929.04</v>
      </c>
      <c r="Z62" s="45"/>
      <c r="AA62" s="50">
        <v>0</v>
      </c>
      <c r="AB62" s="45"/>
      <c r="AC62" s="50">
        <f t="shared" si="23"/>
        <v>929.04</v>
      </c>
      <c r="AD62" s="45"/>
      <c r="AE62" s="49">
        <f t="shared" si="24"/>
        <v>1</v>
      </c>
      <c r="AF62" s="45"/>
      <c r="AG62" s="50">
        <v>992.15</v>
      </c>
      <c r="AH62" s="45"/>
      <c r="AI62" s="50">
        <v>0</v>
      </c>
      <c r="AJ62" s="45"/>
      <c r="AK62" s="50">
        <f t="shared" si="25"/>
        <v>992.15</v>
      </c>
      <c r="AL62" s="45"/>
      <c r="AM62" s="49">
        <f t="shared" si="26"/>
        <v>1</v>
      </c>
      <c r="AN62" s="45"/>
      <c r="AO62" s="50">
        <v>1196.42</v>
      </c>
      <c r="AP62" s="45"/>
      <c r="AQ62" s="50">
        <v>0</v>
      </c>
      <c r="AR62" s="45"/>
      <c r="AS62" s="50">
        <f t="shared" si="27"/>
        <v>1196.42</v>
      </c>
      <c r="AT62" s="45"/>
      <c r="AU62" s="49">
        <f t="shared" si="28"/>
        <v>1</v>
      </c>
      <c r="AV62" s="45"/>
      <c r="AW62" s="50">
        <v>1639.05</v>
      </c>
      <c r="AX62" s="45"/>
      <c r="AY62" s="50">
        <v>0</v>
      </c>
      <c r="AZ62" s="45"/>
      <c r="BA62" s="50">
        <f t="shared" si="29"/>
        <v>1639.05</v>
      </c>
      <c r="BB62" s="45"/>
      <c r="BC62" s="49">
        <f t="shared" si="30"/>
        <v>1</v>
      </c>
      <c r="BD62" s="45"/>
      <c r="BE62" s="50">
        <v>1264.57</v>
      </c>
      <c r="BF62" s="45"/>
      <c r="BG62" s="50"/>
      <c r="BH62" s="45"/>
      <c r="BI62" s="50"/>
      <c r="BJ62" s="45"/>
      <c r="BK62" s="49"/>
      <c r="BL62" s="45"/>
      <c r="BM62" s="50">
        <v>1297.83</v>
      </c>
      <c r="BN62" s="45"/>
      <c r="BO62" s="50"/>
      <c r="BP62" s="45"/>
      <c r="BQ62" s="50"/>
      <c r="BR62" s="45"/>
      <c r="BS62" s="49"/>
      <c r="BT62" s="45"/>
      <c r="BU62" s="50">
        <v>1947.25</v>
      </c>
      <c r="BV62" s="45"/>
      <c r="BW62" s="50"/>
      <c r="BX62" s="45"/>
      <c r="BY62" s="50"/>
      <c r="BZ62" s="45"/>
      <c r="CA62" s="49"/>
      <c r="CB62" s="45"/>
      <c r="CC62" s="50">
        <v>889.52</v>
      </c>
      <c r="CD62" s="45"/>
      <c r="CE62" s="50"/>
      <c r="CF62" s="45"/>
      <c r="CG62" s="50"/>
      <c r="CH62" s="45"/>
      <c r="CI62" s="49"/>
      <c r="CJ62" s="45"/>
      <c r="CK62" s="50">
        <v>246.75</v>
      </c>
      <c r="CL62" s="45"/>
      <c r="CM62" s="50"/>
      <c r="CN62" s="45"/>
      <c r="CO62" s="50"/>
      <c r="CP62" s="45"/>
      <c r="CQ62" s="49"/>
      <c r="CR62" s="45"/>
      <c r="CS62" s="50">
        <f t="shared" si="18"/>
        <v>12434.45</v>
      </c>
      <c r="CT62" s="45"/>
      <c r="CU62" s="50">
        <f t="shared" si="31"/>
        <v>0</v>
      </c>
      <c r="CV62" s="45"/>
      <c r="CW62" s="50">
        <f t="shared" si="32"/>
        <v>12434.45</v>
      </c>
      <c r="CX62" s="45"/>
      <c r="CY62" s="49">
        <f t="shared" si="33"/>
        <v>1</v>
      </c>
    </row>
    <row r="63" spans="1:103" x14ac:dyDescent="0.35">
      <c r="A63" s="42"/>
      <c r="B63" s="42"/>
      <c r="C63" s="42"/>
      <c r="D63" s="42"/>
      <c r="E63" s="42"/>
      <c r="F63" s="42" t="s">
        <v>250</v>
      </c>
      <c r="G63" s="42"/>
      <c r="H63" s="42"/>
      <c r="I63" s="48">
        <f>ROUND(SUM(I8:I9)+SUM(I19:I20)+I25+SUM(I30:I33)+I37+I50+I53+SUM(I59:I62),5)</f>
        <v>154908.84</v>
      </c>
      <c r="J63" s="45"/>
      <c r="K63" s="48">
        <f>ROUND(SUM(K8:K9)+SUM(K19:K20)+K25+SUM(K30:K33)+K37+K50+K53+SUM(K59:K62),5)</f>
        <v>251493</v>
      </c>
      <c r="L63" s="45"/>
      <c r="M63" s="48">
        <f t="shared" si="19"/>
        <v>-96584.16</v>
      </c>
      <c r="N63" s="45"/>
      <c r="O63" s="47">
        <f t="shared" si="20"/>
        <v>0.61595999999999995</v>
      </c>
      <c r="P63" s="45"/>
      <c r="Q63" s="48">
        <f>ROUND(SUM(Q8:Q9)+SUM(Q19:Q20)+Q25+SUM(Q30:Q33)+Q37+Q50+Q53+SUM(Q59:Q62),5)</f>
        <v>156737.54999999999</v>
      </c>
      <c r="R63" s="45"/>
      <c r="S63" s="48">
        <f>ROUND(SUM(S8:S9)+SUM(S19:S20)+S25+SUM(S30:S33)+S37+S50+S53+SUM(S59:S62),5)</f>
        <v>251493</v>
      </c>
      <c r="T63" s="45"/>
      <c r="U63" s="48">
        <f t="shared" si="21"/>
        <v>-94755.45</v>
      </c>
      <c r="V63" s="45"/>
      <c r="W63" s="47">
        <f t="shared" si="22"/>
        <v>0.62322999999999995</v>
      </c>
      <c r="X63" s="45"/>
      <c r="Y63" s="48">
        <f>ROUND(SUM(Y8:Y9)+SUM(Y19:Y20)+Y25+SUM(Y30:Y33)+Y37+Y50+Y53+SUM(Y59:Y62),5)</f>
        <v>365692.31</v>
      </c>
      <c r="Z63" s="45"/>
      <c r="AA63" s="48">
        <f>ROUND(SUM(AA8:AA9)+SUM(AA19:AA20)+AA25+SUM(AA30:AA33)+AA37+AA50+AA53+SUM(AA59:AA62),5)</f>
        <v>256493</v>
      </c>
      <c r="AB63" s="45"/>
      <c r="AC63" s="48">
        <f t="shared" si="23"/>
        <v>109199.31</v>
      </c>
      <c r="AD63" s="45"/>
      <c r="AE63" s="47">
        <f t="shared" si="24"/>
        <v>1.42574</v>
      </c>
      <c r="AF63" s="45"/>
      <c r="AG63" s="48">
        <f>ROUND(SUM(AG8:AG9)+SUM(AG19:AG20)+AG25+SUM(AG30:AG33)+AG37+AG50+AG53+SUM(AG59:AG62),5)</f>
        <v>117784.15</v>
      </c>
      <c r="AH63" s="45"/>
      <c r="AI63" s="48">
        <f>ROUND(SUM(AI8:AI9)+SUM(AI19:AI20)+AI25+SUM(AI30:AI33)+AI37+AI50+AI53+SUM(AI59:AI62),5)</f>
        <v>251493</v>
      </c>
      <c r="AJ63" s="45"/>
      <c r="AK63" s="48">
        <f t="shared" si="25"/>
        <v>-133708.85</v>
      </c>
      <c r="AL63" s="45"/>
      <c r="AM63" s="47">
        <f t="shared" si="26"/>
        <v>0.46833999999999998</v>
      </c>
      <c r="AN63" s="45"/>
      <c r="AO63" s="48">
        <f>ROUND(SUM(AO8:AO9)+SUM(AO19:AO20)+AO25+SUM(AO30:AO33)+AO37+AO50+AO53+SUM(AO59:AO62),5)</f>
        <v>228333.65</v>
      </c>
      <c r="AP63" s="45"/>
      <c r="AQ63" s="48">
        <f>ROUND(SUM(AQ8:AQ9)+SUM(AQ19:AQ20)+AQ25+SUM(AQ30:AQ33)+AQ37+AQ50+AQ53+SUM(AQ59:AQ62),5)</f>
        <v>251493</v>
      </c>
      <c r="AR63" s="45"/>
      <c r="AS63" s="48">
        <f t="shared" si="27"/>
        <v>-23159.35</v>
      </c>
      <c r="AT63" s="45"/>
      <c r="AU63" s="47">
        <f t="shared" si="28"/>
        <v>0.90790999999999999</v>
      </c>
      <c r="AV63" s="45"/>
      <c r="AW63" s="48">
        <f>ROUND(SUM(AW8:AW9)+SUM(AW19:AW20)+AW25+SUM(AW30:AW33)+AW37+AW50+AW53+SUM(AW59:AW62),5)</f>
        <v>333694.7</v>
      </c>
      <c r="AX63" s="45"/>
      <c r="AY63" s="48">
        <f>ROUND(SUM(AY8:AY9)+SUM(AY19:AY20)+AY25+SUM(AY30:AY33)+AY37+AY50+AY53+SUM(AY59:AY62),5)</f>
        <v>251493</v>
      </c>
      <c r="AZ63" s="45"/>
      <c r="BA63" s="48">
        <f t="shared" si="29"/>
        <v>82201.7</v>
      </c>
      <c r="BB63" s="45"/>
      <c r="BC63" s="47">
        <f t="shared" si="30"/>
        <v>1.3268500000000001</v>
      </c>
      <c r="BD63" s="45"/>
      <c r="BE63" s="48">
        <f>ROUND(SUM(BE8:BE9)+SUM(BE19:BE20)+BE25+SUM(BE30:BE33)+BE37+BE50+BE53+SUM(BE59:BE62),5)</f>
        <v>149273.45000000001</v>
      </c>
      <c r="BF63" s="45"/>
      <c r="BG63" s="48">
        <f>ROUND(SUM(BG8:BG9)+SUM(BG19:BG20)+BG25+SUM(BG30:BG33)+BG37+BG50+BG53+SUM(BG59:BG62),5)</f>
        <v>251492</v>
      </c>
      <c r="BH63" s="45"/>
      <c r="BI63" s="48">
        <f>ROUND((BE63-BG63),5)</f>
        <v>-102218.55</v>
      </c>
      <c r="BJ63" s="45"/>
      <c r="BK63" s="47">
        <f>ROUND(IF(BG63=0, IF(BE63=0, 0, 1), BE63/BG63),5)</f>
        <v>0.59355000000000002</v>
      </c>
      <c r="BL63" s="45"/>
      <c r="BM63" s="48">
        <f>ROUND(SUM(BM8:BM9)+SUM(BM19:BM20)+BM25+SUM(BM30:BM33)+BM37+BM50+BM53+SUM(BM59:BM62),5)</f>
        <v>158012.96</v>
      </c>
      <c r="BN63" s="45"/>
      <c r="BO63" s="48">
        <f>ROUND(SUM(BO8:BO9)+SUM(BO19:BO20)+BO25+SUM(BO30:BO33)+BO37+BO50+BO53+SUM(BO59:BO62),5)</f>
        <v>251492</v>
      </c>
      <c r="BP63" s="45"/>
      <c r="BQ63" s="48">
        <f>ROUND((BM63-BO63),5)</f>
        <v>-93479.039999999994</v>
      </c>
      <c r="BR63" s="45"/>
      <c r="BS63" s="47">
        <f>ROUND(IF(BO63=0, IF(BM63=0, 0, 1), BM63/BO63),5)</f>
        <v>0.62829999999999997</v>
      </c>
      <c r="BT63" s="45"/>
      <c r="BU63" s="48">
        <f>ROUND(SUM(BU8:BU9)+SUM(BU19:BU20)+BU25+SUM(BU30:BU33)+BU37+BU50+BU53+SUM(BU59:BU62),5)</f>
        <v>273346.3</v>
      </c>
      <c r="BV63" s="45"/>
      <c r="BW63" s="48">
        <f>ROUND(SUM(BW8:BW9)+SUM(BW19:BW20)+BW25+SUM(BW30:BW33)+BW37+BW50+BW53+SUM(BW59:BW62),5)</f>
        <v>251494</v>
      </c>
      <c r="BX63" s="45"/>
      <c r="BY63" s="48">
        <f>ROUND((BU63-BW63),5)</f>
        <v>21852.3</v>
      </c>
      <c r="BZ63" s="45"/>
      <c r="CA63" s="47">
        <f>ROUND(IF(BW63=0, IF(BU63=0, 0, 1), BU63/BW63),5)</f>
        <v>1.0868899999999999</v>
      </c>
      <c r="CB63" s="45"/>
      <c r="CC63" s="48">
        <f>ROUND(SUM(CC8:CC9)+SUM(CC19:CC20)+CC25+SUM(CC30:CC33)+CC37+CC50+CC53+SUM(CC59:CC62),5)</f>
        <v>165737.41</v>
      </c>
      <c r="CD63" s="45"/>
      <c r="CE63" s="48">
        <f>ROUND(SUM(CE8:CE9)+SUM(CE19:CE20)+CE25+SUM(CE30:CE33)+CE37+CE50+CE53+SUM(CE59:CE62),5)</f>
        <v>251494</v>
      </c>
      <c r="CF63" s="45"/>
      <c r="CG63" s="48">
        <f>ROUND((CC63-CE63),5)</f>
        <v>-85756.59</v>
      </c>
      <c r="CH63" s="45"/>
      <c r="CI63" s="47">
        <f>ROUND(IF(CE63=0, IF(CC63=0, 0, 1), CC63/CE63),5)</f>
        <v>0.65900999999999998</v>
      </c>
      <c r="CJ63" s="45"/>
      <c r="CK63" s="48">
        <f>ROUND(SUM(CK8:CK9)+SUM(CK19:CK20)+CK25+SUM(CK30:CK33)+CK37+CK50+CK53+SUM(CK59:CK62),5)</f>
        <v>156379.71</v>
      </c>
      <c r="CL63" s="45"/>
      <c r="CM63" s="48">
        <f>ROUND(SUM(CM8:CM9)+SUM(CM19:CM20)+CM25+SUM(CM30:CM33)+CM37+CM50+CM53+SUM(CM59:CM62),5)</f>
        <v>251498</v>
      </c>
      <c r="CN63" s="45"/>
      <c r="CO63" s="48">
        <f>ROUND((CK63-CM63),5)</f>
        <v>-95118.29</v>
      </c>
      <c r="CP63" s="45"/>
      <c r="CQ63" s="47">
        <f>ROUND(IF(CM63=0, IF(CK63=0, 0, 1), CK63/CM63),5)</f>
        <v>0.62178999999999995</v>
      </c>
      <c r="CR63" s="45"/>
      <c r="CS63" s="48">
        <f t="shared" si="18"/>
        <v>2259901.0299999998</v>
      </c>
      <c r="CT63" s="45"/>
      <c r="CU63" s="48">
        <f t="shared" si="31"/>
        <v>2771428</v>
      </c>
      <c r="CV63" s="45"/>
      <c r="CW63" s="48">
        <f t="shared" si="32"/>
        <v>-511526.97</v>
      </c>
      <c r="CX63" s="45"/>
      <c r="CY63" s="47">
        <f t="shared" si="33"/>
        <v>0.81542999999999999</v>
      </c>
    </row>
    <row r="64" spans="1:103" x14ac:dyDescent="0.35">
      <c r="A64" s="42"/>
      <c r="B64" s="42"/>
      <c r="C64" s="42"/>
      <c r="D64" s="42"/>
      <c r="E64" s="42"/>
      <c r="F64" s="42" t="s">
        <v>249</v>
      </c>
      <c r="G64" s="42"/>
      <c r="H64" s="42"/>
      <c r="I64" s="48"/>
      <c r="J64" s="45"/>
      <c r="K64" s="48"/>
      <c r="L64" s="45"/>
      <c r="M64" s="48"/>
      <c r="N64" s="45"/>
      <c r="O64" s="47"/>
      <c r="P64" s="45"/>
      <c r="Q64" s="48"/>
      <c r="R64" s="45"/>
      <c r="S64" s="48"/>
      <c r="T64" s="45"/>
      <c r="U64" s="48"/>
      <c r="V64" s="45"/>
      <c r="W64" s="47"/>
      <c r="X64" s="45"/>
      <c r="Y64" s="48"/>
      <c r="Z64" s="45"/>
      <c r="AA64" s="48"/>
      <c r="AB64" s="45"/>
      <c r="AC64" s="48"/>
      <c r="AD64" s="45"/>
      <c r="AE64" s="47"/>
      <c r="AF64" s="45"/>
      <c r="AG64" s="48"/>
      <c r="AH64" s="45"/>
      <c r="AI64" s="48"/>
      <c r="AJ64" s="45"/>
      <c r="AK64" s="48"/>
      <c r="AL64" s="45"/>
      <c r="AM64" s="47"/>
      <c r="AN64" s="45"/>
      <c r="AO64" s="48"/>
      <c r="AP64" s="45"/>
      <c r="AQ64" s="48"/>
      <c r="AR64" s="45"/>
      <c r="AS64" s="48"/>
      <c r="AT64" s="45"/>
      <c r="AU64" s="47"/>
      <c r="AV64" s="45"/>
      <c r="AW64" s="48"/>
      <c r="AX64" s="45"/>
      <c r="AY64" s="48"/>
      <c r="AZ64" s="45"/>
      <c r="BA64" s="48"/>
      <c r="BB64" s="45"/>
      <c r="BC64" s="47"/>
      <c r="BD64" s="45"/>
      <c r="BE64" s="48"/>
      <c r="BF64" s="45"/>
      <c r="BG64" s="48"/>
      <c r="BH64" s="45"/>
      <c r="BI64" s="48"/>
      <c r="BJ64" s="45"/>
      <c r="BK64" s="47"/>
      <c r="BL64" s="45"/>
      <c r="BM64" s="48"/>
      <c r="BN64" s="45"/>
      <c r="BO64" s="48"/>
      <c r="BP64" s="45"/>
      <c r="BQ64" s="48"/>
      <c r="BR64" s="45"/>
      <c r="BS64" s="47"/>
      <c r="BT64" s="45"/>
      <c r="BU64" s="48"/>
      <c r="BV64" s="45"/>
      <c r="BW64" s="48"/>
      <c r="BX64" s="45"/>
      <c r="BY64" s="48"/>
      <c r="BZ64" s="45"/>
      <c r="CA64" s="47"/>
      <c r="CB64" s="45"/>
      <c r="CC64" s="48"/>
      <c r="CD64" s="45"/>
      <c r="CE64" s="48"/>
      <c r="CF64" s="45"/>
      <c r="CG64" s="48"/>
      <c r="CH64" s="45"/>
      <c r="CI64" s="47"/>
      <c r="CJ64" s="45"/>
      <c r="CK64" s="48"/>
      <c r="CL64" s="45"/>
      <c r="CM64" s="48"/>
      <c r="CN64" s="45"/>
      <c r="CO64" s="48"/>
      <c r="CP64" s="45"/>
      <c r="CQ64" s="47"/>
      <c r="CR64" s="45"/>
      <c r="CS64" s="48"/>
      <c r="CT64" s="45"/>
      <c r="CU64" s="48"/>
      <c r="CV64" s="45"/>
      <c r="CW64" s="48"/>
      <c r="CX64" s="45"/>
      <c r="CY64" s="47"/>
    </row>
    <row r="65" spans="1:103" x14ac:dyDescent="0.35">
      <c r="A65" s="42"/>
      <c r="B65" s="42"/>
      <c r="C65" s="42"/>
      <c r="D65" s="42"/>
      <c r="E65" s="42"/>
      <c r="F65" s="42"/>
      <c r="G65" s="42" t="s">
        <v>248</v>
      </c>
      <c r="H65" s="42"/>
      <c r="I65" s="48">
        <v>15000</v>
      </c>
      <c r="J65" s="45"/>
      <c r="K65" s="48">
        <v>15000</v>
      </c>
      <c r="L65" s="45"/>
      <c r="M65" s="48">
        <f t="shared" ref="M65:M73" si="34">ROUND((I65-K65),5)</f>
        <v>0</v>
      </c>
      <c r="N65" s="45"/>
      <c r="O65" s="47">
        <f t="shared" ref="O65:O73" si="35">ROUND(IF(K65=0, IF(I65=0, 0, 1), I65/K65),5)</f>
        <v>1</v>
      </c>
      <c r="P65" s="45"/>
      <c r="Q65" s="48">
        <v>0</v>
      </c>
      <c r="R65" s="45"/>
      <c r="S65" s="48">
        <v>0</v>
      </c>
      <c r="T65" s="45"/>
      <c r="U65" s="48">
        <f t="shared" ref="U65:U73" si="36">ROUND((Q65-S65),5)</f>
        <v>0</v>
      </c>
      <c r="V65" s="45"/>
      <c r="W65" s="47">
        <f t="shared" ref="W65:W73" si="37">ROUND(IF(S65=0, IF(Q65=0, 0, 1), Q65/S65),5)</f>
        <v>0</v>
      </c>
      <c r="X65" s="45"/>
      <c r="Y65" s="48">
        <v>0</v>
      </c>
      <c r="Z65" s="45"/>
      <c r="AA65" s="48">
        <v>0</v>
      </c>
      <c r="AB65" s="45"/>
      <c r="AC65" s="48">
        <f t="shared" ref="AC65:AC73" si="38">ROUND((Y65-AA65),5)</f>
        <v>0</v>
      </c>
      <c r="AD65" s="45"/>
      <c r="AE65" s="47">
        <f t="shared" ref="AE65:AE73" si="39">ROUND(IF(AA65=0, IF(Y65=0, 0, 1), Y65/AA65),5)</f>
        <v>0</v>
      </c>
      <c r="AF65" s="45"/>
      <c r="AG65" s="48">
        <v>0</v>
      </c>
      <c r="AH65" s="45"/>
      <c r="AI65" s="48">
        <v>0</v>
      </c>
      <c r="AJ65" s="45"/>
      <c r="AK65" s="48">
        <f t="shared" ref="AK65:AK73" si="40">ROUND((AG65-AI65),5)</f>
        <v>0</v>
      </c>
      <c r="AL65" s="45"/>
      <c r="AM65" s="47">
        <f t="shared" ref="AM65:AM73" si="41">ROUND(IF(AI65=0, IF(AG65=0, 0, 1), AG65/AI65),5)</f>
        <v>0</v>
      </c>
      <c r="AN65" s="45"/>
      <c r="AO65" s="48">
        <v>0</v>
      </c>
      <c r="AP65" s="45"/>
      <c r="AQ65" s="48">
        <v>0</v>
      </c>
      <c r="AR65" s="45"/>
      <c r="AS65" s="48">
        <f t="shared" ref="AS65:AS73" si="42">ROUND((AO65-AQ65),5)</f>
        <v>0</v>
      </c>
      <c r="AT65" s="45"/>
      <c r="AU65" s="47">
        <f t="shared" ref="AU65:AU73" si="43">ROUND(IF(AQ65=0, IF(AO65=0, 0, 1), AO65/AQ65),5)</f>
        <v>0</v>
      </c>
      <c r="AV65" s="45"/>
      <c r="AW65" s="48">
        <v>0</v>
      </c>
      <c r="AX65" s="45"/>
      <c r="AY65" s="48">
        <v>0</v>
      </c>
      <c r="AZ65" s="45"/>
      <c r="BA65" s="48">
        <f t="shared" ref="BA65:BA73" si="44">ROUND((AW65-AY65),5)</f>
        <v>0</v>
      </c>
      <c r="BB65" s="45"/>
      <c r="BC65" s="47">
        <f t="shared" ref="BC65:BC73" si="45">ROUND(IF(AY65=0, IF(AW65=0, 0, 1), AW65/AY65),5)</f>
        <v>0</v>
      </c>
      <c r="BD65" s="45"/>
      <c r="BE65" s="48">
        <v>0</v>
      </c>
      <c r="BF65" s="45"/>
      <c r="BG65" s="48"/>
      <c r="BH65" s="45"/>
      <c r="BI65" s="48"/>
      <c r="BJ65" s="45"/>
      <c r="BK65" s="47"/>
      <c r="BL65" s="45"/>
      <c r="BM65" s="48">
        <v>0</v>
      </c>
      <c r="BN65" s="45"/>
      <c r="BO65" s="48"/>
      <c r="BP65" s="45"/>
      <c r="BQ65" s="48"/>
      <c r="BR65" s="45"/>
      <c r="BS65" s="47"/>
      <c r="BT65" s="45"/>
      <c r="BU65" s="48">
        <v>0</v>
      </c>
      <c r="BV65" s="45"/>
      <c r="BW65" s="48"/>
      <c r="BX65" s="45"/>
      <c r="BY65" s="48"/>
      <c r="BZ65" s="45"/>
      <c r="CA65" s="47"/>
      <c r="CB65" s="45"/>
      <c r="CC65" s="48">
        <v>0</v>
      </c>
      <c r="CD65" s="45"/>
      <c r="CE65" s="48"/>
      <c r="CF65" s="45"/>
      <c r="CG65" s="48"/>
      <c r="CH65" s="45"/>
      <c r="CI65" s="47"/>
      <c r="CJ65" s="45"/>
      <c r="CK65" s="48">
        <v>0</v>
      </c>
      <c r="CL65" s="45"/>
      <c r="CM65" s="48"/>
      <c r="CN65" s="45"/>
      <c r="CO65" s="48"/>
      <c r="CP65" s="45"/>
      <c r="CQ65" s="47"/>
      <c r="CR65" s="45"/>
      <c r="CS65" s="48">
        <f t="shared" ref="CS65:CS73" si="46">ROUND(I65+Q65+Y65+AG65+AO65+AW65+BE65+BM65+BU65+CC65+CK65,5)</f>
        <v>15000</v>
      </c>
      <c r="CT65" s="45"/>
      <c r="CU65" s="48">
        <f t="shared" ref="CU65:CU73" si="47">ROUND(K65+S65+AA65+AI65+AQ65+AY65+BG65+BO65+BW65+CE65+CM65,5)</f>
        <v>15000</v>
      </c>
      <c r="CV65" s="45"/>
      <c r="CW65" s="48">
        <f t="shared" ref="CW65:CW73" si="48">ROUND((CS65-CU65),5)</f>
        <v>0</v>
      </c>
      <c r="CX65" s="45"/>
      <c r="CY65" s="47">
        <f t="shared" ref="CY65:CY73" si="49">ROUND(IF(CU65=0, IF(CS65=0, 0, 1), CS65/CU65),5)</f>
        <v>1</v>
      </c>
    </row>
    <row r="66" spans="1:103" ht="21.75" thickBot="1" x14ac:dyDescent="0.4">
      <c r="A66" s="42"/>
      <c r="B66" s="42"/>
      <c r="C66" s="42"/>
      <c r="D66" s="42"/>
      <c r="E66" s="42"/>
      <c r="F66" s="42"/>
      <c r="G66" s="42" t="s">
        <v>247</v>
      </c>
      <c r="H66" s="42"/>
      <c r="I66" s="50">
        <v>167.81</v>
      </c>
      <c r="J66" s="45"/>
      <c r="K66" s="50">
        <v>417</v>
      </c>
      <c r="L66" s="45"/>
      <c r="M66" s="50">
        <f t="shared" si="34"/>
        <v>-249.19</v>
      </c>
      <c r="N66" s="45"/>
      <c r="O66" s="49">
        <f t="shared" si="35"/>
        <v>0.40242</v>
      </c>
      <c r="P66" s="45"/>
      <c r="Q66" s="50">
        <v>0</v>
      </c>
      <c r="R66" s="45"/>
      <c r="S66" s="50">
        <v>417</v>
      </c>
      <c r="T66" s="45"/>
      <c r="U66" s="50">
        <f t="shared" si="36"/>
        <v>-417</v>
      </c>
      <c r="V66" s="45"/>
      <c r="W66" s="49">
        <f t="shared" si="37"/>
        <v>0</v>
      </c>
      <c r="X66" s="45"/>
      <c r="Y66" s="50">
        <v>0</v>
      </c>
      <c r="Z66" s="45"/>
      <c r="AA66" s="50">
        <v>417</v>
      </c>
      <c r="AB66" s="45"/>
      <c r="AC66" s="50">
        <f t="shared" si="38"/>
        <v>-417</v>
      </c>
      <c r="AD66" s="45"/>
      <c r="AE66" s="49">
        <f t="shared" si="39"/>
        <v>0</v>
      </c>
      <c r="AF66" s="45"/>
      <c r="AG66" s="50">
        <v>0</v>
      </c>
      <c r="AH66" s="45"/>
      <c r="AI66" s="50">
        <v>417</v>
      </c>
      <c r="AJ66" s="45"/>
      <c r="AK66" s="50">
        <f t="shared" si="40"/>
        <v>-417</v>
      </c>
      <c r="AL66" s="45"/>
      <c r="AM66" s="49">
        <f t="shared" si="41"/>
        <v>0</v>
      </c>
      <c r="AN66" s="45"/>
      <c r="AO66" s="50">
        <v>0</v>
      </c>
      <c r="AP66" s="45"/>
      <c r="AQ66" s="50">
        <v>417</v>
      </c>
      <c r="AR66" s="45"/>
      <c r="AS66" s="50">
        <f t="shared" si="42"/>
        <v>-417</v>
      </c>
      <c r="AT66" s="45"/>
      <c r="AU66" s="49">
        <f t="shared" si="43"/>
        <v>0</v>
      </c>
      <c r="AV66" s="45"/>
      <c r="AW66" s="50">
        <v>0</v>
      </c>
      <c r="AX66" s="45"/>
      <c r="AY66" s="50">
        <v>417</v>
      </c>
      <c r="AZ66" s="45"/>
      <c r="BA66" s="50">
        <f t="shared" si="44"/>
        <v>-417</v>
      </c>
      <c r="BB66" s="45"/>
      <c r="BC66" s="49">
        <f t="shared" si="45"/>
        <v>0</v>
      </c>
      <c r="BD66" s="45"/>
      <c r="BE66" s="50">
        <v>0</v>
      </c>
      <c r="BF66" s="45"/>
      <c r="BG66" s="50">
        <v>417</v>
      </c>
      <c r="BH66" s="45"/>
      <c r="BI66" s="50">
        <f>ROUND((BE66-BG66),5)</f>
        <v>-417</v>
      </c>
      <c r="BJ66" s="45"/>
      <c r="BK66" s="49">
        <f>ROUND(IF(BG66=0, IF(BE66=0, 0, 1), BE66/BG66),5)</f>
        <v>0</v>
      </c>
      <c r="BL66" s="45"/>
      <c r="BM66" s="50">
        <v>0</v>
      </c>
      <c r="BN66" s="45"/>
      <c r="BO66" s="50">
        <v>417</v>
      </c>
      <c r="BP66" s="45"/>
      <c r="BQ66" s="50">
        <f>ROUND((BM66-BO66),5)</f>
        <v>-417</v>
      </c>
      <c r="BR66" s="45"/>
      <c r="BS66" s="49">
        <f>ROUND(IF(BO66=0, IF(BM66=0, 0, 1), BM66/BO66),5)</f>
        <v>0</v>
      </c>
      <c r="BT66" s="45"/>
      <c r="BU66" s="50">
        <v>0</v>
      </c>
      <c r="BV66" s="45"/>
      <c r="BW66" s="50">
        <v>416</v>
      </c>
      <c r="BX66" s="45"/>
      <c r="BY66" s="50">
        <f>ROUND((BU66-BW66),5)</f>
        <v>-416</v>
      </c>
      <c r="BZ66" s="45"/>
      <c r="CA66" s="49">
        <f>ROUND(IF(BW66=0, IF(BU66=0, 0, 1), BU66/BW66),5)</f>
        <v>0</v>
      </c>
      <c r="CB66" s="45"/>
      <c r="CC66" s="50">
        <v>0</v>
      </c>
      <c r="CD66" s="45"/>
      <c r="CE66" s="50">
        <v>416</v>
      </c>
      <c r="CF66" s="45"/>
      <c r="CG66" s="50">
        <f>ROUND((CC66-CE66),5)</f>
        <v>-416</v>
      </c>
      <c r="CH66" s="45"/>
      <c r="CI66" s="49">
        <f>ROUND(IF(CE66=0, IF(CC66=0, 0, 1), CC66/CE66),5)</f>
        <v>0</v>
      </c>
      <c r="CJ66" s="45"/>
      <c r="CK66" s="50">
        <v>0</v>
      </c>
      <c r="CL66" s="45"/>
      <c r="CM66" s="50">
        <v>416</v>
      </c>
      <c r="CN66" s="45"/>
      <c r="CO66" s="50">
        <f>ROUND((CK66-CM66),5)</f>
        <v>-416</v>
      </c>
      <c r="CP66" s="45"/>
      <c r="CQ66" s="49">
        <f>ROUND(IF(CM66=0, IF(CK66=0, 0, 1), CK66/CM66),5)</f>
        <v>0</v>
      </c>
      <c r="CR66" s="45"/>
      <c r="CS66" s="50">
        <f t="shared" si="46"/>
        <v>167.81</v>
      </c>
      <c r="CT66" s="45"/>
      <c r="CU66" s="50">
        <f t="shared" si="47"/>
        <v>4584</v>
      </c>
      <c r="CV66" s="45"/>
      <c r="CW66" s="50">
        <f t="shared" si="48"/>
        <v>-4416.1899999999996</v>
      </c>
      <c r="CX66" s="45"/>
      <c r="CY66" s="49">
        <f t="shared" si="49"/>
        <v>3.6609999999999997E-2</v>
      </c>
    </row>
    <row r="67" spans="1:103" x14ac:dyDescent="0.35">
      <c r="A67" s="42"/>
      <c r="B67" s="42"/>
      <c r="C67" s="42"/>
      <c r="D67" s="42"/>
      <c r="E67" s="42"/>
      <c r="F67" s="42" t="s">
        <v>246</v>
      </c>
      <c r="G67" s="42"/>
      <c r="H67" s="42"/>
      <c r="I67" s="48">
        <f>ROUND(SUM(I64:I66),5)</f>
        <v>15167.81</v>
      </c>
      <c r="J67" s="45"/>
      <c r="K67" s="48">
        <f>ROUND(SUM(K64:K66),5)</f>
        <v>15417</v>
      </c>
      <c r="L67" s="45"/>
      <c r="M67" s="48">
        <f t="shared" si="34"/>
        <v>-249.19</v>
      </c>
      <c r="N67" s="45"/>
      <c r="O67" s="47">
        <f t="shared" si="35"/>
        <v>0.98384000000000005</v>
      </c>
      <c r="P67" s="45"/>
      <c r="Q67" s="48">
        <f>ROUND(SUM(Q64:Q66),5)</f>
        <v>0</v>
      </c>
      <c r="R67" s="45"/>
      <c r="S67" s="48">
        <f>ROUND(SUM(S64:S66),5)</f>
        <v>417</v>
      </c>
      <c r="T67" s="45"/>
      <c r="U67" s="48">
        <f t="shared" si="36"/>
        <v>-417</v>
      </c>
      <c r="V67" s="45"/>
      <c r="W67" s="47">
        <f t="shared" si="37"/>
        <v>0</v>
      </c>
      <c r="X67" s="45"/>
      <c r="Y67" s="48">
        <f>ROUND(SUM(Y64:Y66),5)</f>
        <v>0</v>
      </c>
      <c r="Z67" s="45"/>
      <c r="AA67" s="48">
        <f>ROUND(SUM(AA64:AA66),5)</f>
        <v>417</v>
      </c>
      <c r="AB67" s="45"/>
      <c r="AC67" s="48">
        <f t="shared" si="38"/>
        <v>-417</v>
      </c>
      <c r="AD67" s="45"/>
      <c r="AE67" s="47">
        <f t="shared" si="39"/>
        <v>0</v>
      </c>
      <c r="AF67" s="45"/>
      <c r="AG67" s="48">
        <f>ROUND(SUM(AG64:AG66),5)</f>
        <v>0</v>
      </c>
      <c r="AH67" s="45"/>
      <c r="AI67" s="48">
        <f>ROUND(SUM(AI64:AI66),5)</f>
        <v>417</v>
      </c>
      <c r="AJ67" s="45"/>
      <c r="AK67" s="48">
        <f t="shared" si="40"/>
        <v>-417</v>
      </c>
      <c r="AL67" s="45"/>
      <c r="AM67" s="47">
        <f t="shared" si="41"/>
        <v>0</v>
      </c>
      <c r="AN67" s="45"/>
      <c r="AO67" s="48">
        <f>ROUND(SUM(AO64:AO66),5)</f>
        <v>0</v>
      </c>
      <c r="AP67" s="45"/>
      <c r="AQ67" s="48">
        <f>ROUND(SUM(AQ64:AQ66),5)</f>
        <v>417</v>
      </c>
      <c r="AR67" s="45"/>
      <c r="AS67" s="48">
        <f t="shared" si="42"/>
        <v>-417</v>
      </c>
      <c r="AT67" s="45"/>
      <c r="AU67" s="47">
        <f t="shared" si="43"/>
        <v>0</v>
      </c>
      <c r="AV67" s="45"/>
      <c r="AW67" s="48">
        <f>ROUND(SUM(AW64:AW66),5)</f>
        <v>0</v>
      </c>
      <c r="AX67" s="45"/>
      <c r="AY67" s="48">
        <f>ROUND(SUM(AY64:AY66),5)</f>
        <v>417</v>
      </c>
      <c r="AZ67" s="45"/>
      <c r="BA67" s="48">
        <f t="shared" si="44"/>
        <v>-417</v>
      </c>
      <c r="BB67" s="45"/>
      <c r="BC67" s="47">
        <f t="shared" si="45"/>
        <v>0</v>
      </c>
      <c r="BD67" s="45"/>
      <c r="BE67" s="48">
        <f>ROUND(SUM(BE64:BE66),5)</f>
        <v>0</v>
      </c>
      <c r="BF67" s="45"/>
      <c r="BG67" s="48">
        <f>ROUND(SUM(BG64:BG66),5)</f>
        <v>417</v>
      </c>
      <c r="BH67" s="45"/>
      <c r="BI67" s="48">
        <f>ROUND((BE67-BG67),5)</f>
        <v>-417</v>
      </c>
      <c r="BJ67" s="45"/>
      <c r="BK67" s="47">
        <f>ROUND(IF(BG67=0, IF(BE67=0, 0, 1), BE67/BG67),5)</f>
        <v>0</v>
      </c>
      <c r="BL67" s="45"/>
      <c r="BM67" s="48">
        <f>ROUND(SUM(BM64:BM66),5)</f>
        <v>0</v>
      </c>
      <c r="BN67" s="45"/>
      <c r="BO67" s="48">
        <f>ROUND(SUM(BO64:BO66),5)</f>
        <v>417</v>
      </c>
      <c r="BP67" s="45"/>
      <c r="BQ67" s="48">
        <f>ROUND((BM67-BO67),5)</f>
        <v>-417</v>
      </c>
      <c r="BR67" s="45"/>
      <c r="BS67" s="47">
        <f>ROUND(IF(BO67=0, IF(BM67=0, 0, 1), BM67/BO67),5)</f>
        <v>0</v>
      </c>
      <c r="BT67" s="45"/>
      <c r="BU67" s="48">
        <f>ROUND(SUM(BU64:BU66),5)</f>
        <v>0</v>
      </c>
      <c r="BV67" s="45"/>
      <c r="BW67" s="48">
        <f>ROUND(SUM(BW64:BW66),5)</f>
        <v>416</v>
      </c>
      <c r="BX67" s="45"/>
      <c r="BY67" s="48">
        <f>ROUND((BU67-BW67),5)</f>
        <v>-416</v>
      </c>
      <c r="BZ67" s="45"/>
      <c r="CA67" s="47">
        <f>ROUND(IF(BW67=0, IF(BU67=0, 0, 1), BU67/BW67),5)</f>
        <v>0</v>
      </c>
      <c r="CB67" s="45"/>
      <c r="CC67" s="48">
        <f>ROUND(SUM(CC64:CC66),5)</f>
        <v>0</v>
      </c>
      <c r="CD67" s="45"/>
      <c r="CE67" s="48">
        <f>ROUND(SUM(CE64:CE66),5)</f>
        <v>416</v>
      </c>
      <c r="CF67" s="45"/>
      <c r="CG67" s="48">
        <f>ROUND((CC67-CE67),5)</f>
        <v>-416</v>
      </c>
      <c r="CH67" s="45"/>
      <c r="CI67" s="47">
        <f>ROUND(IF(CE67=0, IF(CC67=0, 0, 1), CC67/CE67),5)</f>
        <v>0</v>
      </c>
      <c r="CJ67" s="45"/>
      <c r="CK67" s="48">
        <f>ROUND(SUM(CK64:CK66),5)</f>
        <v>0</v>
      </c>
      <c r="CL67" s="45"/>
      <c r="CM67" s="48">
        <f>ROUND(SUM(CM64:CM66),5)</f>
        <v>416</v>
      </c>
      <c r="CN67" s="45"/>
      <c r="CO67" s="48">
        <f>ROUND((CK67-CM67),5)</f>
        <v>-416</v>
      </c>
      <c r="CP67" s="45"/>
      <c r="CQ67" s="47">
        <f>ROUND(IF(CM67=0, IF(CK67=0, 0, 1), CK67/CM67),5)</f>
        <v>0</v>
      </c>
      <c r="CR67" s="45"/>
      <c r="CS67" s="55">
        <f t="shared" si="46"/>
        <v>15167.81</v>
      </c>
      <c r="CT67" s="45"/>
      <c r="CU67" s="48">
        <f t="shared" si="47"/>
        <v>19584</v>
      </c>
      <c r="CV67" s="45"/>
      <c r="CW67" s="48">
        <f t="shared" si="48"/>
        <v>-4416.1899999999996</v>
      </c>
      <c r="CX67" s="45"/>
      <c r="CY67" s="47">
        <f t="shared" si="49"/>
        <v>0.77449999999999997</v>
      </c>
    </row>
    <row r="68" spans="1:103" x14ac:dyDescent="0.35">
      <c r="A68" s="42"/>
      <c r="B68" s="42"/>
      <c r="C68" s="42"/>
      <c r="D68" s="42"/>
      <c r="E68" s="42"/>
      <c r="F68" s="42" t="s">
        <v>245</v>
      </c>
      <c r="G68" s="42"/>
      <c r="H68" s="42"/>
      <c r="I68" s="48">
        <v>100</v>
      </c>
      <c r="J68" s="45"/>
      <c r="K68" s="48">
        <v>4583</v>
      </c>
      <c r="L68" s="45"/>
      <c r="M68" s="48">
        <f t="shared" si="34"/>
        <v>-4483</v>
      </c>
      <c r="N68" s="45"/>
      <c r="O68" s="47">
        <f t="shared" si="35"/>
        <v>2.1819999999999999E-2</v>
      </c>
      <c r="P68" s="45"/>
      <c r="Q68" s="48">
        <v>100</v>
      </c>
      <c r="R68" s="45"/>
      <c r="S68" s="48">
        <v>4583</v>
      </c>
      <c r="T68" s="45"/>
      <c r="U68" s="48">
        <f t="shared" si="36"/>
        <v>-4483</v>
      </c>
      <c r="V68" s="45"/>
      <c r="W68" s="47">
        <f t="shared" si="37"/>
        <v>2.1819999999999999E-2</v>
      </c>
      <c r="X68" s="45"/>
      <c r="Y68" s="48">
        <v>0</v>
      </c>
      <c r="Z68" s="45"/>
      <c r="AA68" s="48">
        <v>4583</v>
      </c>
      <c r="AB68" s="45"/>
      <c r="AC68" s="48">
        <f t="shared" si="38"/>
        <v>-4583</v>
      </c>
      <c r="AD68" s="45"/>
      <c r="AE68" s="47">
        <f t="shared" si="39"/>
        <v>0</v>
      </c>
      <c r="AF68" s="45"/>
      <c r="AG68" s="48">
        <v>0</v>
      </c>
      <c r="AH68" s="45"/>
      <c r="AI68" s="48">
        <v>4583</v>
      </c>
      <c r="AJ68" s="45"/>
      <c r="AK68" s="48">
        <f t="shared" si="40"/>
        <v>-4583</v>
      </c>
      <c r="AL68" s="45"/>
      <c r="AM68" s="47">
        <f t="shared" si="41"/>
        <v>0</v>
      </c>
      <c r="AN68" s="45"/>
      <c r="AO68" s="48">
        <v>196</v>
      </c>
      <c r="AP68" s="45"/>
      <c r="AQ68" s="48">
        <v>4583</v>
      </c>
      <c r="AR68" s="45"/>
      <c r="AS68" s="48">
        <f t="shared" si="42"/>
        <v>-4387</v>
      </c>
      <c r="AT68" s="45"/>
      <c r="AU68" s="47">
        <f t="shared" si="43"/>
        <v>4.2770000000000002E-2</v>
      </c>
      <c r="AV68" s="45"/>
      <c r="AW68" s="48">
        <v>63048.89</v>
      </c>
      <c r="AX68" s="45"/>
      <c r="AY68" s="48">
        <v>4583</v>
      </c>
      <c r="AZ68" s="45"/>
      <c r="BA68" s="48">
        <f t="shared" si="44"/>
        <v>58465.89</v>
      </c>
      <c r="BB68" s="45"/>
      <c r="BC68" s="47">
        <f t="shared" si="45"/>
        <v>13.75712</v>
      </c>
      <c r="BD68" s="45"/>
      <c r="BE68" s="48">
        <v>34815</v>
      </c>
      <c r="BF68" s="45"/>
      <c r="BG68" s="48">
        <v>4583</v>
      </c>
      <c r="BH68" s="45"/>
      <c r="BI68" s="48">
        <f>ROUND((BE68-BG68),5)</f>
        <v>30232</v>
      </c>
      <c r="BJ68" s="45"/>
      <c r="BK68" s="47">
        <f>ROUND(IF(BG68=0, IF(BE68=0, 0, 1), BE68/BG68),5)</f>
        <v>7.5965499999999997</v>
      </c>
      <c r="BL68" s="45"/>
      <c r="BM68" s="48">
        <v>11410.5</v>
      </c>
      <c r="BN68" s="45"/>
      <c r="BO68" s="48">
        <v>4583</v>
      </c>
      <c r="BP68" s="45"/>
      <c r="BQ68" s="48">
        <f>ROUND((BM68-BO68),5)</f>
        <v>6827.5</v>
      </c>
      <c r="BR68" s="45"/>
      <c r="BS68" s="47">
        <f>ROUND(IF(BO68=0, IF(BM68=0, 0, 1), BM68/BO68),5)</f>
        <v>2.4897399999999998</v>
      </c>
      <c r="BT68" s="45"/>
      <c r="BU68" s="48">
        <v>947</v>
      </c>
      <c r="BV68" s="45"/>
      <c r="BW68" s="48">
        <v>4584</v>
      </c>
      <c r="BX68" s="45"/>
      <c r="BY68" s="48">
        <f>ROUND((BU68-BW68),5)</f>
        <v>-3637</v>
      </c>
      <c r="BZ68" s="45"/>
      <c r="CA68" s="47">
        <f>ROUND(IF(BW68=0, IF(BU68=0, 0, 1), BU68/BW68),5)</f>
        <v>0.20659</v>
      </c>
      <c r="CB68" s="45"/>
      <c r="CC68" s="48">
        <v>0</v>
      </c>
      <c r="CD68" s="45"/>
      <c r="CE68" s="48">
        <v>4584</v>
      </c>
      <c r="CF68" s="45"/>
      <c r="CG68" s="48">
        <f>ROUND((CC68-CE68),5)</f>
        <v>-4584</v>
      </c>
      <c r="CH68" s="45"/>
      <c r="CI68" s="47">
        <f>ROUND(IF(CE68=0, IF(CC68=0, 0, 1), CC68/CE68),5)</f>
        <v>0</v>
      </c>
      <c r="CJ68" s="45"/>
      <c r="CK68" s="55">
        <v>150</v>
      </c>
      <c r="CL68" s="45"/>
      <c r="CM68" s="48">
        <v>4584</v>
      </c>
      <c r="CN68" s="45"/>
      <c r="CO68" s="48">
        <f>ROUND((CK68-CM68),5)</f>
        <v>-4434</v>
      </c>
      <c r="CP68" s="45"/>
      <c r="CQ68" s="47">
        <f>ROUND(IF(CM68=0, IF(CK68=0, 0, 1), CK68/CM68),5)</f>
        <v>3.2719999999999999E-2</v>
      </c>
      <c r="CR68" s="45"/>
      <c r="CS68" s="55">
        <f t="shared" si="46"/>
        <v>110767.39</v>
      </c>
      <c r="CT68" s="45"/>
      <c r="CU68" s="48">
        <f t="shared" si="47"/>
        <v>50416</v>
      </c>
      <c r="CV68" s="45"/>
      <c r="CW68" s="48">
        <f t="shared" si="48"/>
        <v>60351.39</v>
      </c>
      <c r="CX68" s="45"/>
      <c r="CY68" s="47">
        <f t="shared" si="49"/>
        <v>2.1970700000000001</v>
      </c>
    </row>
    <row r="69" spans="1:103" x14ac:dyDescent="0.35">
      <c r="A69" s="42"/>
      <c r="B69" s="42"/>
      <c r="C69" s="42"/>
      <c r="D69" s="42"/>
      <c r="E69" s="42"/>
      <c r="F69" s="42" t="s">
        <v>244</v>
      </c>
      <c r="G69" s="42"/>
      <c r="H69" s="42"/>
      <c r="I69" s="48">
        <v>1110</v>
      </c>
      <c r="J69" s="45"/>
      <c r="K69" s="48">
        <v>5417</v>
      </c>
      <c r="L69" s="45"/>
      <c r="M69" s="48">
        <f t="shared" si="34"/>
        <v>-4307</v>
      </c>
      <c r="N69" s="45"/>
      <c r="O69" s="47">
        <f t="shared" si="35"/>
        <v>0.20491000000000001</v>
      </c>
      <c r="P69" s="45"/>
      <c r="Q69" s="48">
        <v>0</v>
      </c>
      <c r="R69" s="45"/>
      <c r="S69" s="48">
        <v>5417</v>
      </c>
      <c r="T69" s="45"/>
      <c r="U69" s="48">
        <f t="shared" si="36"/>
        <v>-5417</v>
      </c>
      <c r="V69" s="45"/>
      <c r="W69" s="47">
        <f t="shared" si="37"/>
        <v>0</v>
      </c>
      <c r="X69" s="45"/>
      <c r="Y69" s="48">
        <v>0</v>
      </c>
      <c r="Z69" s="45"/>
      <c r="AA69" s="48">
        <v>5417</v>
      </c>
      <c r="AB69" s="45"/>
      <c r="AC69" s="48">
        <f t="shared" si="38"/>
        <v>-5417</v>
      </c>
      <c r="AD69" s="45"/>
      <c r="AE69" s="47">
        <f t="shared" si="39"/>
        <v>0</v>
      </c>
      <c r="AF69" s="45"/>
      <c r="AG69" s="48">
        <v>0</v>
      </c>
      <c r="AH69" s="45"/>
      <c r="AI69" s="48">
        <v>5417</v>
      </c>
      <c r="AJ69" s="45"/>
      <c r="AK69" s="48">
        <f t="shared" si="40"/>
        <v>-5417</v>
      </c>
      <c r="AL69" s="45"/>
      <c r="AM69" s="47">
        <f t="shared" si="41"/>
        <v>0</v>
      </c>
      <c r="AN69" s="45"/>
      <c r="AO69" s="48">
        <v>0</v>
      </c>
      <c r="AP69" s="45"/>
      <c r="AQ69" s="48">
        <v>5417</v>
      </c>
      <c r="AR69" s="45"/>
      <c r="AS69" s="48">
        <f t="shared" si="42"/>
        <v>-5417</v>
      </c>
      <c r="AT69" s="45"/>
      <c r="AU69" s="47">
        <f t="shared" si="43"/>
        <v>0</v>
      </c>
      <c r="AV69" s="45"/>
      <c r="AW69" s="48">
        <v>0</v>
      </c>
      <c r="AX69" s="45"/>
      <c r="AY69" s="48">
        <v>5417</v>
      </c>
      <c r="AZ69" s="45"/>
      <c r="BA69" s="48">
        <f t="shared" si="44"/>
        <v>-5417</v>
      </c>
      <c r="BB69" s="45"/>
      <c r="BC69" s="47">
        <f t="shared" si="45"/>
        <v>0</v>
      </c>
      <c r="BD69" s="45"/>
      <c r="BE69" s="48">
        <v>0</v>
      </c>
      <c r="BF69" s="45"/>
      <c r="BG69" s="48">
        <v>5417</v>
      </c>
      <c r="BH69" s="45"/>
      <c r="BI69" s="48">
        <f>ROUND((BE69-BG69),5)</f>
        <v>-5417</v>
      </c>
      <c r="BJ69" s="45"/>
      <c r="BK69" s="47">
        <f>ROUND(IF(BG69=0, IF(BE69=0, 0, 1), BE69/BG69),5)</f>
        <v>0</v>
      </c>
      <c r="BL69" s="45"/>
      <c r="BM69" s="48">
        <v>3000</v>
      </c>
      <c r="BN69" s="45"/>
      <c r="BO69" s="48">
        <v>5417</v>
      </c>
      <c r="BP69" s="45"/>
      <c r="BQ69" s="48">
        <f>ROUND((BM69-BO69),5)</f>
        <v>-2417</v>
      </c>
      <c r="BR69" s="45"/>
      <c r="BS69" s="47">
        <f>ROUND(IF(BO69=0, IF(BM69=0, 0, 1), BM69/BO69),5)</f>
        <v>0.55381000000000002</v>
      </c>
      <c r="BT69" s="45"/>
      <c r="BU69" s="48">
        <v>6750</v>
      </c>
      <c r="BV69" s="45"/>
      <c r="BW69" s="48">
        <v>5416</v>
      </c>
      <c r="BX69" s="45"/>
      <c r="BY69" s="48">
        <f>ROUND((BU69-BW69),5)</f>
        <v>1334</v>
      </c>
      <c r="BZ69" s="45"/>
      <c r="CA69" s="47">
        <f>ROUND(IF(BW69=0, IF(BU69=0, 0, 1), BU69/BW69),5)</f>
        <v>1.24631</v>
      </c>
      <c r="CB69" s="45"/>
      <c r="CC69" s="48">
        <v>23738.02</v>
      </c>
      <c r="CD69" s="45"/>
      <c r="CE69" s="48">
        <v>5416</v>
      </c>
      <c r="CF69" s="45"/>
      <c r="CG69" s="48">
        <f>ROUND((CC69-CE69),5)</f>
        <v>18322.02</v>
      </c>
      <c r="CH69" s="45"/>
      <c r="CI69" s="47">
        <f>ROUND(IF(CE69=0, IF(CC69=0, 0, 1), CC69/CE69),5)</f>
        <v>4.3829399999999996</v>
      </c>
      <c r="CJ69" s="45"/>
      <c r="CK69" s="55">
        <v>5236.29</v>
      </c>
      <c r="CL69" s="45"/>
      <c r="CM69" s="48">
        <v>5416</v>
      </c>
      <c r="CN69" s="45"/>
      <c r="CO69" s="48">
        <f>ROUND((CK69-CM69),5)</f>
        <v>-179.71</v>
      </c>
      <c r="CP69" s="45"/>
      <c r="CQ69" s="47">
        <f>ROUND(IF(CM69=0, IF(CK69=0, 0, 1), CK69/CM69),5)</f>
        <v>0.96682000000000001</v>
      </c>
      <c r="CR69" s="45"/>
      <c r="CS69" s="55">
        <f t="shared" si="46"/>
        <v>39834.31</v>
      </c>
      <c r="CT69" s="45"/>
      <c r="CU69" s="48">
        <f t="shared" si="47"/>
        <v>59584</v>
      </c>
      <c r="CV69" s="45"/>
      <c r="CW69" s="48">
        <f t="shared" si="48"/>
        <v>-19749.689999999999</v>
      </c>
      <c r="CX69" s="45"/>
      <c r="CY69" s="47">
        <f t="shared" si="49"/>
        <v>0.66854000000000002</v>
      </c>
    </row>
    <row r="70" spans="1:103" x14ac:dyDescent="0.35">
      <c r="A70" s="42"/>
      <c r="B70" s="42"/>
      <c r="C70" s="42"/>
      <c r="D70" s="42"/>
      <c r="E70" s="42"/>
      <c r="F70" s="42" t="s">
        <v>243</v>
      </c>
      <c r="G70" s="42"/>
      <c r="H70" s="42"/>
      <c r="I70" s="48">
        <v>0</v>
      </c>
      <c r="J70" s="45"/>
      <c r="K70" s="48">
        <v>0</v>
      </c>
      <c r="L70" s="45"/>
      <c r="M70" s="48">
        <f t="shared" si="34"/>
        <v>0</v>
      </c>
      <c r="N70" s="45"/>
      <c r="O70" s="47">
        <f t="shared" si="35"/>
        <v>0</v>
      </c>
      <c r="P70" s="45"/>
      <c r="Q70" s="48">
        <v>0</v>
      </c>
      <c r="R70" s="45"/>
      <c r="S70" s="48">
        <v>0</v>
      </c>
      <c r="T70" s="45"/>
      <c r="U70" s="48">
        <f t="shared" si="36"/>
        <v>0</v>
      </c>
      <c r="V70" s="45"/>
      <c r="W70" s="47">
        <f t="shared" si="37"/>
        <v>0</v>
      </c>
      <c r="X70" s="45"/>
      <c r="Y70" s="48">
        <v>0</v>
      </c>
      <c r="Z70" s="45"/>
      <c r="AA70" s="48">
        <v>0</v>
      </c>
      <c r="AB70" s="45"/>
      <c r="AC70" s="48">
        <f t="shared" si="38"/>
        <v>0</v>
      </c>
      <c r="AD70" s="45"/>
      <c r="AE70" s="47">
        <f t="shared" si="39"/>
        <v>0</v>
      </c>
      <c r="AF70" s="45"/>
      <c r="AG70" s="48">
        <v>0</v>
      </c>
      <c r="AH70" s="45"/>
      <c r="AI70" s="48">
        <v>0</v>
      </c>
      <c r="AJ70" s="45"/>
      <c r="AK70" s="48">
        <f t="shared" si="40"/>
        <v>0</v>
      </c>
      <c r="AL70" s="45"/>
      <c r="AM70" s="47">
        <f t="shared" si="41"/>
        <v>0</v>
      </c>
      <c r="AN70" s="45"/>
      <c r="AO70" s="48">
        <v>0</v>
      </c>
      <c r="AP70" s="45"/>
      <c r="AQ70" s="48">
        <v>0</v>
      </c>
      <c r="AR70" s="45"/>
      <c r="AS70" s="48">
        <f t="shared" si="42"/>
        <v>0</v>
      </c>
      <c r="AT70" s="45"/>
      <c r="AU70" s="47">
        <f t="shared" si="43"/>
        <v>0</v>
      </c>
      <c r="AV70" s="45"/>
      <c r="AW70" s="48">
        <v>520</v>
      </c>
      <c r="AX70" s="45"/>
      <c r="AY70" s="48">
        <v>0</v>
      </c>
      <c r="AZ70" s="45"/>
      <c r="BA70" s="48">
        <f t="shared" si="44"/>
        <v>520</v>
      </c>
      <c r="BB70" s="45"/>
      <c r="BC70" s="47">
        <f t="shared" si="45"/>
        <v>1</v>
      </c>
      <c r="BD70" s="45"/>
      <c r="BE70" s="48">
        <v>0</v>
      </c>
      <c r="BF70" s="45"/>
      <c r="BG70" s="48"/>
      <c r="BH70" s="45"/>
      <c r="BI70" s="48"/>
      <c r="BJ70" s="45"/>
      <c r="BK70" s="47"/>
      <c r="BL70" s="45"/>
      <c r="BM70" s="48">
        <v>0</v>
      </c>
      <c r="BN70" s="45"/>
      <c r="BO70" s="48"/>
      <c r="BP70" s="45"/>
      <c r="BQ70" s="48"/>
      <c r="BR70" s="45"/>
      <c r="BS70" s="47"/>
      <c r="BT70" s="45"/>
      <c r="BU70" s="48">
        <v>0</v>
      </c>
      <c r="BV70" s="45"/>
      <c r="BW70" s="48"/>
      <c r="BX70" s="45"/>
      <c r="BY70" s="48"/>
      <c r="BZ70" s="45"/>
      <c r="CA70" s="47"/>
      <c r="CB70" s="45"/>
      <c r="CC70" s="48">
        <v>0</v>
      </c>
      <c r="CD70" s="45"/>
      <c r="CE70" s="48"/>
      <c r="CF70" s="45"/>
      <c r="CG70" s="48"/>
      <c r="CH70" s="45"/>
      <c r="CI70" s="47"/>
      <c r="CJ70" s="45"/>
      <c r="CK70" s="48">
        <v>0</v>
      </c>
      <c r="CL70" s="45"/>
      <c r="CM70" s="48"/>
      <c r="CN70" s="45"/>
      <c r="CO70" s="48"/>
      <c r="CP70" s="45"/>
      <c r="CQ70" s="47"/>
      <c r="CR70" s="45"/>
      <c r="CS70" s="55">
        <f t="shared" si="46"/>
        <v>520</v>
      </c>
      <c r="CT70" s="45"/>
      <c r="CU70" s="48">
        <f t="shared" si="47"/>
        <v>0</v>
      </c>
      <c r="CV70" s="45"/>
      <c r="CW70" s="48">
        <f t="shared" si="48"/>
        <v>520</v>
      </c>
      <c r="CX70" s="45"/>
      <c r="CY70" s="47">
        <f t="shared" si="49"/>
        <v>1</v>
      </c>
    </row>
    <row r="71" spans="1:103" x14ac:dyDescent="0.35">
      <c r="A71" s="42"/>
      <c r="B71" s="42"/>
      <c r="C71" s="42"/>
      <c r="D71" s="42"/>
      <c r="E71" s="42"/>
      <c r="F71" s="42" t="s">
        <v>242</v>
      </c>
      <c r="G71" s="42"/>
      <c r="H71" s="42"/>
      <c r="I71" s="48">
        <v>43382.42</v>
      </c>
      <c r="J71" s="45"/>
      <c r="K71" s="48">
        <v>4833</v>
      </c>
      <c r="L71" s="45"/>
      <c r="M71" s="48">
        <f t="shared" si="34"/>
        <v>38549.42</v>
      </c>
      <c r="N71" s="45"/>
      <c r="O71" s="47">
        <f t="shared" si="35"/>
        <v>8.9762900000000005</v>
      </c>
      <c r="P71" s="45"/>
      <c r="Q71" s="48">
        <v>1931.98</v>
      </c>
      <c r="R71" s="45"/>
      <c r="S71" s="48">
        <v>4833</v>
      </c>
      <c r="T71" s="45"/>
      <c r="U71" s="48">
        <f t="shared" si="36"/>
        <v>-2901.02</v>
      </c>
      <c r="V71" s="45"/>
      <c r="W71" s="47">
        <f t="shared" si="37"/>
        <v>0.39974999999999999</v>
      </c>
      <c r="X71" s="45"/>
      <c r="Y71" s="48">
        <v>10258</v>
      </c>
      <c r="Z71" s="45"/>
      <c r="AA71" s="48">
        <v>4833</v>
      </c>
      <c r="AB71" s="45"/>
      <c r="AC71" s="48">
        <f t="shared" si="38"/>
        <v>5425</v>
      </c>
      <c r="AD71" s="45"/>
      <c r="AE71" s="47">
        <f t="shared" si="39"/>
        <v>2.12249</v>
      </c>
      <c r="AF71" s="45"/>
      <c r="AG71" s="48">
        <v>2416.79</v>
      </c>
      <c r="AH71" s="45"/>
      <c r="AI71" s="48">
        <v>4833</v>
      </c>
      <c r="AJ71" s="45"/>
      <c r="AK71" s="48">
        <f t="shared" si="40"/>
        <v>-2416.21</v>
      </c>
      <c r="AL71" s="45"/>
      <c r="AM71" s="47">
        <f t="shared" si="41"/>
        <v>0.50005999999999995</v>
      </c>
      <c r="AN71" s="45"/>
      <c r="AO71" s="48">
        <v>6963.31</v>
      </c>
      <c r="AP71" s="45"/>
      <c r="AQ71" s="48">
        <v>4833</v>
      </c>
      <c r="AR71" s="45"/>
      <c r="AS71" s="48">
        <f t="shared" si="42"/>
        <v>2130.31</v>
      </c>
      <c r="AT71" s="45"/>
      <c r="AU71" s="47">
        <f t="shared" si="43"/>
        <v>1.4407799999999999</v>
      </c>
      <c r="AV71" s="45"/>
      <c r="AW71" s="48">
        <v>28</v>
      </c>
      <c r="AX71" s="45"/>
      <c r="AY71" s="48">
        <v>4833</v>
      </c>
      <c r="AZ71" s="45"/>
      <c r="BA71" s="48">
        <f t="shared" si="44"/>
        <v>-4805</v>
      </c>
      <c r="BB71" s="45"/>
      <c r="BC71" s="47">
        <f t="shared" si="45"/>
        <v>5.79E-3</v>
      </c>
      <c r="BD71" s="45"/>
      <c r="BE71" s="48">
        <v>2257.81</v>
      </c>
      <c r="BF71" s="45"/>
      <c r="BG71" s="48">
        <v>4833</v>
      </c>
      <c r="BH71" s="45"/>
      <c r="BI71" s="48">
        <f>ROUND((BE71-BG71),5)</f>
        <v>-2575.19</v>
      </c>
      <c r="BJ71" s="45"/>
      <c r="BK71" s="47">
        <f>ROUND(IF(BG71=0, IF(BE71=0, 0, 1), BE71/BG71),5)</f>
        <v>0.46716999999999997</v>
      </c>
      <c r="BL71" s="45"/>
      <c r="BM71" s="48">
        <v>182</v>
      </c>
      <c r="BN71" s="45"/>
      <c r="BO71" s="48">
        <v>4833</v>
      </c>
      <c r="BP71" s="45"/>
      <c r="BQ71" s="48">
        <f>ROUND((BM71-BO71),5)</f>
        <v>-4651</v>
      </c>
      <c r="BR71" s="45"/>
      <c r="BS71" s="47">
        <f>ROUND(IF(BO71=0, IF(BM71=0, 0, 1), BM71/BO71),5)</f>
        <v>3.7659999999999999E-2</v>
      </c>
      <c r="BT71" s="45"/>
      <c r="BU71" s="48">
        <v>14178.69</v>
      </c>
      <c r="BV71" s="45"/>
      <c r="BW71" s="48">
        <v>4834</v>
      </c>
      <c r="BX71" s="45"/>
      <c r="BY71" s="48">
        <f>ROUND((BU71-BW71),5)</f>
        <v>9344.69</v>
      </c>
      <c r="BZ71" s="45"/>
      <c r="CA71" s="47">
        <f>ROUND(IF(BW71=0, IF(BU71=0, 0, 1), BU71/BW71),5)</f>
        <v>2.9331200000000002</v>
      </c>
      <c r="CB71" s="45"/>
      <c r="CC71" s="48">
        <v>3517.76</v>
      </c>
      <c r="CD71" s="45"/>
      <c r="CE71" s="48">
        <v>4834</v>
      </c>
      <c r="CF71" s="45"/>
      <c r="CG71" s="48">
        <f>ROUND((CC71-CE71),5)</f>
        <v>-1316.24</v>
      </c>
      <c r="CH71" s="45"/>
      <c r="CI71" s="47">
        <f>ROUND(IF(CE71=0, IF(CC71=0, 0, 1), CC71/CE71),5)</f>
        <v>0.72770999999999997</v>
      </c>
      <c r="CJ71" s="45"/>
      <c r="CK71" s="55">
        <v>9060.5400000000009</v>
      </c>
      <c r="CL71" s="45"/>
      <c r="CM71" s="48">
        <v>4834</v>
      </c>
      <c r="CN71" s="45"/>
      <c r="CO71" s="48">
        <f>ROUND((CK71-CM71),5)</f>
        <v>4226.54</v>
      </c>
      <c r="CP71" s="45"/>
      <c r="CQ71" s="47">
        <f>ROUND(IF(CM71=0, IF(CK71=0, 0, 1), CK71/CM71),5)</f>
        <v>1.8743399999999999</v>
      </c>
      <c r="CR71" s="45"/>
      <c r="CS71" s="55">
        <f t="shared" si="46"/>
        <v>94177.3</v>
      </c>
      <c r="CT71" s="45"/>
      <c r="CU71" s="48">
        <f t="shared" si="47"/>
        <v>53166</v>
      </c>
      <c r="CV71" s="45"/>
      <c r="CW71" s="48">
        <f t="shared" si="48"/>
        <v>41011.300000000003</v>
      </c>
      <c r="CX71" s="45"/>
      <c r="CY71" s="47">
        <f t="shared" si="49"/>
        <v>1.77138</v>
      </c>
    </row>
    <row r="72" spans="1:103" ht="21.75" thickBot="1" x14ac:dyDescent="0.4">
      <c r="A72" s="42"/>
      <c r="B72" s="42"/>
      <c r="C72" s="42"/>
      <c r="D72" s="42"/>
      <c r="E72" s="42"/>
      <c r="F72" s="42" t="s">
        <v>241</v>
      </c>
      <c r="G72" s="42"/>
      <c r="H72" s="42"/>
      <c r="I72" s="50">
        <v>0</v>
      </c>
      <c r="J72" s="45"/>
      <c r="K72" s="50">
        <v>42</v>
      </c>
      <c r="L72" s="45"/>
      <c r="M72" s="50">
        <f t="shared" si="34"/>
        <v>-42</v>
      </c>
      <c r="N72" s="45"/>
      <c r="O72" s="49">
        <f t="shared" si="35"/>
        <v>0</v>
      </c>
      <c r="P72" s="45"/>
      <c r="Q72" s="50">
        <v>0</v>
      </c>
      <c r="R72" s="45"/>
      <c r="S72" s="50">
        <v>42</v>
      </c>
      <c r="T72" s="45"/>
      <c r="U72" s="50">
        <f t="shared" si="36"/>
        <v>-42</v>
      </c>
      <c r="V72" s="45"/>
      <c r="W72" s="49">
        <f t="shared" si="37"/>
        <v>0</v>
      </c>
      <c r="X72" s="45"/>
      <c r="Y72" s="50">
        <v>0</v>
      </c>
      <c r="Z72" s="45"/>
      <c r="AA72" s="50">
        <v>42</v>
      </c>
      <c r="AB72" s="45"/>
      <c r="AC72" s="50">
        <f t="shared" si="38"/>
        <v>-42</v>
      </c>
      <c r="AD72" s="45"/>
      <c r="AE72" s="49">
        <f t="shared" si="39"/>
        <v>0</v>
      </c>
      <c r="AF72" s="45"/>
      <c r="AG72" s="50">
        <v>0</v>
      </c>
      <c r="AH72" s="45"/>
      <c r="AI72" s="50">
        <v>42</v>
      </c>
      <c r="AJ72" s="45"/>
      <c r="AK72" s="50">
        <f t="shared" si="40"/>
        <v>-42</v>
      </c>
      <c r="AL72" s="45"/>
      <c r="AM72" s="49">
        <f t="shared" si="41"/>
        <v>0</v>
      </c>
      <c r="AN72" s="45"/>
      <c r="AO72" s="50">
        <v>0</v>
      </c>
      <c r="AP72" s="45"/>
      <c r="AQ72" s="50">
        <v>42</v>
      </c>
      <c r="AR72" s="45"/>
      <c r="AS72" s="50">
        <f t="shared" si="42"/>
        <v>-42</v>
      </c>
      <c r="AT72" s="45"/>
      <c r="AU72" s="49">
        <f t="shared" si="43"/>
        <v>0</v>
      </c>
      <c r="AV72" s="45"/>
      <c r="AW72" s="50">
        <v>0</v>
      </c>
      <c r="AX72" s="45"/>
      <c r="AY72" s="50">
        <v>42</v>
      </c>
      <c r="AZ72" s="45"/>
      <c r="BA72" s="50">
        <f t="shared" si="44"/>
        <v>-42</v>
      </c>
      <c r="BB72" s="45"/>
      <c r="BC72" s="49">
        <f t="shared" si="45"/>
        <v>0</v>
      </c>
      <c r="BD72" s="45"/>
      <c r="BE72" s="50">
        <v>0</v>
      </c>
      <c r="BF72" s="45"/>
      <c r="BG72" s="50">
        <v>42</v>
      </c>
      <c r="BH72" s="45"/>
      <c r="BI72" s="50">
        <f>ROUND((BE72-BG72),5)</f>
        <v>-42</v>
      </c>
      <c r="BJ72" s="45"/>
      <c r="BK72" s="49">
        <f>ROUND(IF(BG72=0, IF(BE72=0, 0, 1), BE72/BG72),5)</f>
        <v>0</v>
      </c>
      <c r="BL72" s="45"/>
      <c r="BM72" s="50">
        <v>0</v>
      </c>
      <c r="BN72" s="45"/>
      <c r="BO72" s="50">
        <v>42</v>
      </c>
      <c r="BP72" s="45"/>
      <c r="BQ72" s="50">
        <f>ROUND((BM72-BO72),5)</f>
        <v>-42</v>
      </c>
      <c r="BR72" s="45"/>
      <c r="BS72" s="49">
        <f>ROUND(IF(BO72=0, IF(BM72=0, 0, 1), BM72/BO72),5)</f>
        <v>0</v>
      </c>
      <c r="BT72" s="45"/>
      <c r="BU72" s="50">
        <v>0</v>
      </c>
      <c r="BV72" s="45"/>
      <c r="BW72" s="50">
        <v>41</v>
      </c>
      <c r="BX72" s="45"/>
      <c r="BY72" s="50">
        <f>ROUND((BU72-BW72),5)</f>
        <v>-41</v>
      </c>
      <c r="BZ72" s="45"/>
      <c r="CA72" s="49">
        <f>ROUND(IF(BW72=0, IF(BU72=0, 0, 1), BU72/BW72),5)</f>
        <v>0</v>
      </c>
      <c r="CB72" s="45"/>
      <c r="CC72" s="50">
        <v>0</v>
      </c>
      <c r="CD72" s="45"/>
      <c r="CE72" s="50">
        <v>41</v>
      </c>
      <c r="CF72" s="45"/>
      <c r="CG72" s="50">
        <f>ROUND((CC72-CE72),5)</f>
        <v>-41</v>
      </c>
      <c r="CH72" s="45"/>
      <c r="CI72" s="49">
        <f>ROUND(IF(CE72=0, IF(CC72=0, 0, 1), CC72/CE72),5)</f>
        <v>0</v>
      </c>
      <c r="CJ72" s="45"/>
      <c r="CK72" s="50">
        <v>0</v>
      </c>
      <c r="CL72" s="45"/>
      <c r="CM72" s="50">
        <v>41</v>
      </c>
      <c r="CN72" s="45"/>
      <c r="CO72" s="50">
        <f>ROUND((CK72-CM72),5)</f>
        <v>-41</v>
      </c>
      <c r="CP72" s="45"/>
      <c r="CQ72" s="49">
        <f>ROUND(IF(CM72=0, IF(CK72=0, 0, 1), CK72/CM72),5)</f>
        <v>0</v>
      </c>
      <c r="CR72" s="45"/>
      <c r="CS72" s="50">
        <f t="shared" si="46"/>
        <v>0</v>
      </c>
      <c r="CT72" s="45"/>
      <c r="CU72" s="50">
        <f t="shared" si="47"/>
        <v>459</v>
      </c>
      <c r="CV72" s="45"/>
      <c r="CW72" s="50">
        <f t="shared" si="48"/>
        <v>-459</v>
      </c>
      <c r="CX72" s="45"/>
      <c r="CY72" s="49">
        <f t="shared" si="49"/>
        <v>0</v>
      </c>
    </row>
    <row r="73" spans="1:103" x14ac:dyDescent="0.35">
      <c r="A73" s="42"/>
      <c r="B73" s="42"/>
      <c r="C73" s="42"/>
      <c r="D73" s="42"/>
      <c r="E73" s="42" t="s">
        <v>240</v>
      </c>
      <c r="F73" s="42"/>
      <c r="G73" s="42"/>
      <c r="H73" s="42"/>
      <c r="I73" s="48">
        <f>ROUND(I7+I63+SUM(I67:I72),5)</f>
        <v>214669.07</v>
      </c>
      <c r="J73" s="45"/>
      <c r="K73" s="48">
        <f>ROUND(K7+K63+SUM(K67:K72),5)</f>
        <v>281785</v>
      </c>
      <c r="L73" s="45"/>
      <c r="M73" s="48">
        <f t="shared" si="34"/>
        <v>-67115.929999999993</v>
      </c>
      <c r="N73" s="45"/>
      <c r="O73" s="47">
        <f t="shared" si="35"/>
        <v>0.76182000000000005</v>
      </c>
      <c r="P73" s="45"/>
      <c r="Q73" s="48">
        <f>ROUND(Q7+Q63+SUM(Q67:Q72),5)</f>
        <v>158769.53</v>
      </c>
      <c r="R73" s="45"/>
      <c r="S73" s="48">
        <f>ROUND(S7+S63+SUM(S67:S72),5)</f>
        <v>266785</v>
      </c>
      <c r="T73" s="45"/>
      <c r="U73" s="48">
        <f t="shared" si="36"/>
        <v>-108015.47</v>
      </c>
      <c r="V73" s="45"/>
      <c r="W73" s="47">
        <f t="shared" si="37"/>
        <v>0.59511999999999998</v>
      </c>
      <c r="X73" s="45"/>
      <c r="Y73" s="48">
        <f>ROUND(Y7+Y63+SUM(Y67:Y72),5)</f>
        <v>375950.31</v>
      </c>
      <c r="Z73" s="45"/>
      <c r="AA73" s="48">
        <f>ROUND(AA7+AA63+SUM(AA67:AA72),5)</f>
        <v>271785</v>
      </c>
      <c r="AB73" s="45"/>
      <c r="AC73" s="48">
        <f t="shared" si="38"/>
        <v>104165.31</v>
      </c>
      <c r="AD73" s="45"/>
      <c r="AE73" s="47">
        <f t="shared" si="39"/>
        <v>1.3832599999999999</v>
      </c>
      <c r="AF73" s="45"/>
      <c r="AG73" s="48">
        <f>ROUND(AG7+AG63+SUM(AG67:AG72),5)</f>
        <v>120200.94</v>
      </c>
      <c r="AH73" s="45"/>
      <c r="AI73" s="48">
        <f>ROUND(AI7+AI63+SUM(AI67:AI72),5)</f>
        <v>266785</v>
      </c>
      <c r="AJ73" s="45"/>
      <c r="AK73" s="48">
        <f t="shared" si="40"/>
        <v>-146584.06</v>
      </c>
      <c r="AL73" s="45"/>
      <c r="AM73" s="47">
        <f t="shared" si="41"/>
        <v>0.45055000000000001</v>
      </c>
      <c r="AN73" s="45"/>
      <c r="AO73" s="48">
        <f>ROUND(AO7+AO63+SUM(AO67:AO72),5)</f>
        <v>235492.96</v>
      </c>
      <c r="AP73" s="45"/>
      <c r="AQ73" s="48">
        <f>ROUND(AQ7+AQ63+SUM(AQ67:AQ72),5)</f>
        <v>266785</v>
      </c>
      <c r="AR73" s="45"/>
      <c r="AS73" s="48">
        <f t="shared" si="42"/>
        <v>-31292.04</v>
      </c>
      <c r="AT73" s="45"/>
      <c r="AU73" s="47">
        <f t="shared" si="43"/>
        <v>0.88270999999999999</v>
      </c>
      <c r="AV73" s="45"/>
      <c r="AW73" s="48">
        <f>ROUND(AW7+AW63+SUM(AW67:AW72),5)</f>
        <v>397291.59</v>
      </c>
      <c r="AX73" s="45"/>
      <c r="AY73" s="48">
        <f>ROUND(AY7+AY63+SUM(AY67:AY72),5)</f>
        <v>266785</v>
      </c>
      <c r="AZ73" s="45"/>
      <c r="BA73" s="48">
        <f t="shared" si="44"/>
        <v>130506.59</v>
      </c>
      <c r="BB73" s="45"/>
      <c r="BC73" s="47">
        <f t="shared" si="45"/>
        <v>1.4891799999999999</v>
      </c>
      <c r="BD73" s="45"/>
      <c r="BE73" s="48">
        <f>ROUND(BE7+BE63+SUM(BE67:BE72),5)</f>
        <v>186346.26</v>
      </c>
      <c r="BF73" s="45"/>
      <c r="BG73" s="48">
        <f>ROUND(BG7+BG63+SUM(BG67:BG72),5)</f>
        <v>266784</v>
      </c>
      <c r="BH73" s="45"/>
      <c r="BI73" s="48">
        <f>ROUND((BE73-BG73),5)</f>
        <v>-80437.740000000005</v>
      </c>
      <c r="BJ73" s="45"/>
      <c r="BK73" s="47">
        <f>ROUND(IF(BG73=0, IF(BE73=0, 0, 1), BE73/BG73),5)</f>
        <v>0.69849000000000006</v>
      </c>
      <c r="BL73" s="45"/>
      <c r="BM73" s="48">
        <f>ROUND(BM7+BM63+SUM(BM67:BM72),5)</f>
        <v>172605.46</v>
      </c>
      <c r="BN73" s="45"/>
      <c r="BO73" s="48">
        <f>ROUND(BO7+BO63+SUM(BO67:BO72),5)</f>
        <v>266784</v>
      </c>
      <c r="BP73" s="45"/>
      <c r="BQ73" s="48">
        <f>ROUND((BM73-BO73),5)</f>
        <v>-94178.54</v>
      </c>
      <c r="BR73" s="45"/>
      <c r="BS73" s="47">
        <f>ROUND(IF(BO73=0, IF(BM73=0, 0, 1), BM73/BO73),5)</f>
        <v>0.64698999999999995</v>
      </c>
      <c r="BT73" s="45"/>
      <c r="BU73" s="48">
        <f>ROUND(BU7+BU63+SUM(BU67:BU72),5)</f>
        <v>295221.99</v>
      </c>
      <c r="BV73" s="45"/>
      <c r="BW73" s="48">
        <f>ROUND(BW7+BW63+SUM(BW67:BW72),5)</f>
        <v>266785</v>
      </c>
      <c r="BX73" s="45"/>
      <c r="BY73" s="48">
        <f>ROUND((BU73-BW73),5)</f>
        <v>28436.99</v>
      </c>
      <c r="BZ73" s="45"/>
      <c r="CA73" s="47">
        <f>ROUND(IF(BW73=0, IF(BU73=0, 0, 1), BU73/BW73),5)</f>
        <v>1.10659</v>
      </c>
      <c r="CB73" s="45"/>
      <c r="CC73" s="48">
        <f>ROUND(CC7+CC63+SUM(CC67:CC72),5)</f>
        <v>192993.19</v>
      </c>
      <c r="CD73" s="45"/>
      <c r="CE73" s="48">
        <f>ROUND(CE7+CE63+SUM(CE67:CE72),5)</f>
        <v>266785</v>
      </c>
      <c r="CF73" s="45"/>
      <c r="CG73" s="48">
        <f>ROUND((CC73-CE73),5)</f>
        <v>-73791.81</v>
      </c>
      <c r="CH73" s="45"/>
      <c r="CI73" s="47">
        <f>ROUND(IF(CE73=0, IF(CC73=0, 0, 1), CC73/CE73),5)</f>
        <v>0.72340000000000004</v>
      </c>
      <c r="CJ73" s="45"/>
      <c r="CK73" s="48">
        <f>ROUND(CK7+CK63+SUM(CK67:CK72),5)</f>
        <v>170826.54</v>
      </c>
      <c r="CL73" s="45"/>
      <c r="CM73" s="48">
        <f>ROUND(CM7+CM63+SUM(CM67:CM72),5)</f>
        <v>266789</v>
      </c>
      <c r="CN73" s="45"/>
      <c r="CO73" s="48">
        <f>ROUND((CK73-CM73),5)</f>
        <v>-95962.46</v>
      </c>
      <c r="CP73" s="45"/>
      <c r="CQ73" s="47">
        <f>ROUND(IF(CM73=0, IF(CK73=0, 0, 1), CK73/CM73),5)</f>
        <v>0.64031000000000005</v>
      </c>
      <c r="CR73" s="45"/>
      <c r="CS73" s="48">
        <f t="shared" si="46"/>
        <v>2520367.84</v>
      </c>
      <c r="CT73" s="45"/>
      <c r="CU73" s="48">
        <f t="shared" si="47"/>
        <v>2954637</v>
      </c>
      <c r="CV73" s="45"/>
      <c r="CW73" s="48">
        <f t="shared" si="48"/>
        <v>-434269.16</v>
      </c>
      <c r="CX73" s="45"/>
      <c r="CY73" s="47">
        <f t="shared" si="49"/>
        <v>0.85302</v>
      </c>
    </row>
    <row r="74" spans="1:103" x14ac:dyDescent="0.35">
      <c r="A74" s="42"/>
      <c r="B74" s="42"/>
      <c r="C74" s="42"/>
      <c r="D74" s="42"/>
      <c r="E74" s="42" t="s">
        <v>239</v>
      </c>
      <c r="F74" s="42"/>
      <c r="G74" s="42"/>
      <c r="H74" s="42"/>
      <c r="I74" s="48"/>
      <c r="J74" s="45"/>
      <c r="K74" s="48"/>
      <c r="L74" s="45"/>
      <c r="M74" s="48"/>
      <c r="N74" s="45"/>
      <c r="O74" s="47"/>
      <c r="P74" s="45"/>
      <c r="Q74" s="48"/>
      <c r="R74" s="45"/>
      <c r="S74" s="48"/>
      <c r="T74" s="45"/>
      <c r="U74" s="48"/>
      <c r="V74" s="45"/>
      <c r="W74" s="47"/>
      <c r="X74" s="45"/>
      <c r="Y74" s="48"/>
      <c r="Z74" s="45"/>
      <c r="AA74" s="48"/>
      <c r="AB74" s="45"/>
      <c r="AC74" s="48"/>
      <c r="AD74" s="45"/>
      <c r="AE74" s="47"/>
      <c r="AF74" s="45"/>
      <c r="AG74" s="48"/>
      <c r="AH74" s="45"/>
      <c r="AI74" s="48"/>
      <c r="AJ74" s="45"/>
      <c r="AK74" s="48"/>
      <c r="AL74" s="45"/>
      <c r="AM74" s="47"/>
      <c r="AN74" s="45"/>
      <c r="AO74" s="48"/>
      <c r="AP74" s="45"/>
      <c r="AQ74" s="48"/>
      <c r="AR74" s="45"/>
      <c r="AS74" s="48"/>
      <c r="AT74" s="45"/>
      <c r="AU74" s="47"/>
      <c r="AV74" s="45"/>
      <c r="AW74" s="48"/>
      <c r="AX74" s="45"/>
      <c r="AY74" s="48"/>
      <c r="AZ74" s="45"/>
      <c r="BA74" s="48"/>
      <c r="BB74" s="45"/>
      <c r="BC74" s="47"/>
      <c r="BD74" s="45"/>
      <c r="BE74" s="48"/>
      <c r="BF74" s="45"/>
      <c r="BG74" s="48"/>
      <c r="BH74" s="45"/>
      <c r="BI74" s="48"/>
      <c r="BJ74" s="45"/>
      <c r="BK74" s="47"/>
      <c r="BL74" s="45"/>
      <c r="BM74" s="48"/>
      <c r="BN74" s="45"/>
      <c r="BO74" s="48"/>
      <c r="BP74" s="45"/>
      <c r="BQ74" s="48"/>
      <c r="BR74" s="45"/>
      <c r="BS74" s="47"/>
      <c r="BT74" s="45"/>
      <c r="BU74" s="48"/>
      <c r="BV74" s="45"/>
      <c r="BW74" s="48"/>
      <c r="BX74" s="45"/>
      <c r="BY74" s="48"/>
      <c r="BZ74" s="45"/>
      <c r="CA74" s="47"/>
      <c r="CB74" s="45"/>
      <c r="CC74" s="48"/>
      <c r="CD74" s="45"/>
      <c r="CE74" s="48"/>
      <c r="CF74" s="45"/>
      <c r="CG74" s="48"/>
      <c r="CH74" s="45"/>
      <c r="CI74" s="47"/>
      <c r="CJ74" s="45"/>
      <c r="CK74" s="48"/>
      <c r="CL74" s="45"/>
      <c r="CM74" s="48"/>
      <c r="CN74" s="45"/>
      <c r="CO74" s="48"/>
      <c r="CP74" s="45"/>
      <c r="CQ74" s="47"/>
      <c r="CR74" s="45"/>
      <c r="CS74" s="48"/>
      <c r="CT74" s="45"/>
      <c r="CU74" s="48"/>
      <c r="CV74" s="45"/>
      <c r="CW74" s="48"/>
      <c r="CX74" s="45"/>
      <c r="CY74" s="47"/>
    </row>
    <row r="75" spans="1:103" x14ac:dyDescent="0.35">
      <c r="A75" s="42"/>
      <c r="B75" s="42"/>
      <c r="C75" s="42"/>
      <c r="D75" s="42"/>
      <c r="E75" s="42"/>
      <c r="F75" s="42" t="s">
        <v>238</v>
      </c>
      <c r="G75" s="42"/>
      <c r="H75" s="42"/>
      <c r="I75" s="48">
        <v>15634.67</v>
      </c>
      <c r="J75" s="45"/>
      <c r="K75" s="48">
        <v>167</v>
      </c>
      <c r="L75" s="45"/>
      <c r="M75" s="48">
        <f t="shared" ref="M75:M81" si="50">ROUND((I75-K75),5)</f>
        <v>15467.67</v>
      </c>
      <c r="N75" s="45"/>
      <c r="O75" s="47">
        <f t="shared" ref="O75:O81" si="51">ROUND(IF(K75=0, IF(I75=0, 0, 1), I75/K75),5)</f>
        <v>93.620779999999996</v>
      </c>
      <c r="P75" s="45"/>
      <c r="Q75" s="48">
        <v>12798.97</v>
      </c>
      <c r="R75" s="45"/>
      <c r="S75" s="48">
        <v>167</v>
      </c>
      <c r="T75" s="45"/>
      <c r="U75" s="48">
        <f t="shared" ref="U75:U81" si="52">ROUND((Q75-S75),5)</f>
        <v>12631.97</v>
      </c>
      <c r="V75" s="45"/>
      <c r="W75" s="47">
        <f t="shared" ref="W75:W81" si="53">ROUND(IF(S75=0, IF(Q75=0, 0, 1), Q75/S75),5)</f>
        <v>76.640540000000001</v>
      </c>
      <c r="X75" s="45"/>
      <c r="Y75" s="48">
        <v>-21793.45</v>
      </c>
      <c r="Z75" s="45"/>
      <c r="AA75" s="48">
        <v>167</v>
      </c>
      <c r="AB75" s="45"/>
      <c r="AC75" s="48">
        <f t="shared" ref="AC75:AC81" si="54">ROUND((Y75-AA75),5)</f>
        <v>-21960.45</v>
      </c>
      <c r="AD75" s="45"/>
      <c r="AE75" s="47">
        <f t="shared" ref="AE75:AE81" si="55">ROUND(IF(AA75=0, IF(Y75=0, 0, 1), Y75/AA75),5)</f>
        <v>-130.49969999999999</v>
      </c>
      <c r="AF75" s="45"/>
      <c r="AG75" s="48">
        <v>26977.49</v>
      </c>
      <c r="AH75" s="45"/>
      <c r="AI75" s="48">
        <v>167</v>
      </c>
      <c r="AJ75" s="45"/>
      <c r="AK75" s="48">
        <f t="shared" ref="AK75:AK81" si="56">ROUND((AG75-AI75),5)</f>
        <v>26810.49</v>
      </c>
      <c r="AL75" s="45"/>
      <c r="AM75" s="47">
        <f t="shared" ref="AM75:AM81" si="57">ROUND(IF(AI75=0, IF(AG75=0, 0, 1), AG75/AI75),5)</f>
        <v>161.54186000000001</v>
      </c>
      <c r="AN75" s="45"/>
      <c r="AO75" s="48">
        <v>-6514.39</v>
      </c>
      <c r="AP75" s="45"/>
      <c r="AQ75" s="48">
        <v>167</v>
      </c>
      <c r="AR75" s="45"/>
      <c r="AS75" s="48">
        <f t="shared" ref="AS75:AS81" si="58">ROUND((AO75-AQ75),5)</f>
        <v>-6681.39</v>
      </c>
      <c r="AT75" s="45"/>
      <c r="AU75" s="47">
        <f t="shared" ref="AU75:AU81" si="59">ROUND(IF(AQ75=0, IF(AO75=0, 0, 1), AO75/AQ75),5)</f>
        <v>-39.008319999999998</v>
      </c>
      <c r="AV75" s="45"/>
      <c r="AW75" s="48">
        <v>25408.68</v>
      </c>
      <c r="AX75" s="45"/>
      <c r="AY75" s="48">
        <v>167</v>
      </c>
      <c r="AZ75" s="45"/>
      <c r="BA75" s="48">
        <f t="shared" ref="BA75:BA81" si="60">ROUND((AW75-AY75),5)</f>
        <v>25241.68</v>
      </c>
      <c r="BB75" s="45"/>
      <c r="BC75" s="47">
        <f t="shared" ref="BC75:BC81" si="61">ROUND(IF(AY75=0, IF(AW75=0, 0, 1), AW75/AY75),5)</f>
        <v>152.14778000000001</v>
      </c>
      <c r="BD75" s="45"/>
      <c r="BE75" s="48">
        <v>-24773.599999999999</v>
      </c>
      <c r="BF75" s="45"/>
      <c r="BG75" s="48">
        <v>167</v>
      </c>
      <c r="BH75" s="45"/>
      <c r="BI75" s="48">
        <f>ROUND((BE75-BG75),5)</f>
        <v>-24940.6</v>
      </c>
      <c r="BJ75" s="45"/>
      <c r="BK75" s="47">
        <f>ROUND(IF(BG75=0, IF(BE75=0, 0, 1), BE75/BG75),5)</f>
        <v>-148.34491</v>
      </c>
      <c r="BL75" s="45"/>
      <c r="BM75" s="48">
        <v>-21752.59</v>
      </c>
      <c r="BN75" s="45"/>
      <c r="BO75" s="48">
        <v>167</v>
      </c>
      <c r="BP75" s="45"/>
      <c r="BQ75" s="48">
        <f>ROUND((BM75-BO75),5)</f>
        <v>-21919.59</v>
      </c>
      <c r="BR75" s="45"/>
      <c r="BS75" s="47">
        <f>ROUND(IF(BO75=0, IF(BM75=0, 0, 1), BM75/BO75),5)</f>
        <v>-130.25503</v>
      </c>
      <c r="BT75" s="45"/>
      <c r="BU75" s="48">
        <v>3245.59</v>
      </c>
      <c r="BV75" s="45"/>
      <c r="BW75" s="48">
        <v>166</v>
      </c>
      <c r="BX75" s="45"/>
      <c r="BY75" s="48">
        <f>ROUND((BU75-BW75),5)</f>
        <v>3079.59</v>
      </c>
      <c r="BZ75" s="45"/>
      <c r="CA75" s="47">
        <f>ROUND(IF(BW75=0, IF(BU75=0, 0, 1), BU75/BW75),5)</f>
        <v>19.551749999999998</v>
      </c>
      <c r="CB75" s="45"/>
      <c r="CC75" s="48">
        <v>-40930.910000000003</v>
      </c>
      <c r="CD75" s="45"/>
      <c r="CE75" s="48">
        <v>166</v>
      </c>
      <c r="CF75" s="45"/>
      <c r="CG75" s="48">
        <f>ROUND((CC75-CE75),5)</f>
        <v>-41096.910000000003</v>
      </c>
      <c r="CH75" s="45"/>
      <c r="CI75" s="47">
        <f>ROUND(IF(CE75=0, IF(CC75=0, 0, 1), CC75/CE75),5)</f>
        <v>-246.57175000000001</v>
      </c>
      <c r="CJ75" s="45"/>
      <c r="CK75" s="48">
        <v>0</v>
      </c>
      <c r="CL75" s="45"/>
      <c r="CM75" s="48">
        <v>166</v>
      </c>
      <c r="CN75" s="45"/>
      <c r="CO75" s="48">
        <f>ROUND((CK75-CM75),5)</f>
        <v>-166</v>
      </c>
      <c r="CP75" s="45"/>
      <c r="CQ75" s="47">
        <f>ROUND(IF(CM75=0, IF(CK75=0, 0, 1), CK75/CM75),5)</f>
        <v>0</v>
      </c>
      <c r="CR75" s="45"/>
      <c r="CS75" s="48">
        <f t="shared" ref="CS75:CS81" si="62">ROUND(I75+Q75+Y75+AG75+AO75+AW75+BE75+BM75+BU75+CC75+CK75,5)</f>
        <v>-31699.54</v>
      </c>
      <c r="CT75" s="45"/>
      <c r="CU75" s="48">
        <f t="shared" ref="CU75:CU81" si="63">ROUND(K75+S75+AA75+AI75+AQ75+AY75+BG75+BO75+BW75+CE75+CM75,5)</f>
        <v>1834</v>
      </c>
      <c r="CV75" s="45"/>
      <c r="CW75" s="48">
        <f t="shared" ref="CW75:CW81" si="64">ROUND((CS75-CU75),5)</f>
        <v>-33533.54</v>
      </c>
      <c r="CX75" s="45"/>
      <c r="CY75" s="47">
        <f t="shared" ref="CY75:CY81" si="65">ROUND(IF(CU75=0, IF(CS75=0, 0, 1), CS75/CU75),5)</f>
        <v>-17.284369999999999</v>
      </c>
    </row>
    <row r="76" spans="1:103" x14ac:dyDescent="0.35">
      <c r="A76" s="42"/>
      <c r="B76" s="42"/>
      <c r="C76" s="42"/>
      <c r="D76" s="42"/>
      <c r="E76" s="42"/>
      <c r="F76" s="42" t="s">
        <v>237</v>
      </c>
      <c r="G76" s="42"/>
      <c r="H76" s="42"/>
      <c r="I76" s="48">
        <v>0</v>
      </c>
      <c r="J76" s="45"/>
      <c r="K76" s="48">
        <v>0</v>
      </c>
      <c r="L76" s="45"/>
      <c r="M76" s="48">
        <f t="shared" si="50"/>
        <v>0</v>
      </c>
      <c r="N76" s="45"/>
      <c r="O76" s="47">
        <f t="shared" si="51"/>
        <v>0</v>
      </c>
      <c r="P76" s="45"/>
      <c r="Q76" s="48">
        <v>0</v>
      </c>
      <c r="R76" s="45"/>
      <c r="S76" s="48">
        <v>0</v>
      </c>
      <c r="T76" s="45"/>
      <c r="U76" s="48">
        <f t="shared" si="52"/>
        <v>0</v>
      </c>
      <c r="V76" s="45"/>
      <c r="W76" s="47">
        <f t="shared" si="53"/>
        <v>0</v>
      </c>
      <c r="X76" s="45"/>
      <c r="Y76" s="48">
        <v>0</v>
      </c>
      <c r="Z76" s="45"/>
      <c r="AA76" s="48">
        <v>0</v>
      </c>
      <c r="AB76" s="45"/>
      <c r="AC76" s="48">
        <f t="shared" si="54"/>
        <v>0</v>
      </c>
      <c r="AD76" s="45"/>
      <c r="AE76" s="47">
        <f t="shared" si="55"/>
        <v>0</v>
      </c>
      <c r="AF76" s="45"/>
      <c r="AG76" s="48">
        <v>0</v>
      </c>
      <c r="AH76" s="45"/>
      <c r="AI76" s="48">
        <v>0</v>
      </c>
      <c r="AJ76" s="45"/>
      <c r="AK76" s="48">
        <f t="shared" si="56"/>
        <v>0</v>
      </c>
      <c r="AL76" s="45"/>
      <c r="AM76" s="47">
        <f t="shared" si="57"/>
        <v>0</v>
      </c>
      <c r="AN76" s="45"/>
      <c r="AO76" s="48">
        <v>0</v>
      </c>
      <c r="AP76" s="45"/>
      <c r="AQ76" s="48">
        <v>0</v>
      </c>
      <c r="AR76" s="45"/>
      <c r="AS76" s="48">
        <f t="shared" si="58"/>
        <v>0</v>
      </c>
      <c r="AT76" s="45"/>
      <c r="AU76" s="47">
        <f t="shared" si="59"/>
        <v>0</v>
      </c>
      <c r="AV76" s="45"/>
      <c r="AW76" s="48">
        <v>0</v>
      </c>
      <c r="AX76" s="45"/>
      <c r="AY76" s="48">
        <v>0</v>
      </c>
      <c r="AZ76" s="45"/>
      <c r="BA76" s="48">
        <f t="shared" si="60"/>
        <v>0</v>
      </c>
      <c r="BB76" s="45"/>
      <c r="BC76" s="47">
        <f t="shared" si="61"/>
        <v>0</v>
      </c>
      <c r="BD76" s="45"/>
      <c r="BE76" s="48">
        <v>0</v>
      </c>
      <c r="BF76" s="45"/>
      <c r="BG76" s="48"/>
      <c r="BH76" s="45"/>
      <c r="BI76" s="48"/>
      <c r="BJ76" s="45"/>
      <c r="BK76" s="47"/>
      <c r="BL76" s="45"/>
      <c r="BM76" s="48">
        <v>0</v>
      </c>
      <c r="BN76" s="45"/>
      <c r="BO76" s="48"/>
      <c r="BP76" s="45"/>
      <c r="BQ76" s="48"/>
      <c r="BR76" s="45"/>
      <c r="BS76" s="47"/>
      <c r="BT76" s="45"/>
      <c r="BU76" s="48">
        <v>0</v>
      </c>
      <c r="BV76" s="45"/>
      <c r="BW76" s="48"/>
      <c r="BX76" s="45"/>
      <c r="BY76" s="48"/>
      <c r="BZ76" s="45"/>
      <c r="CA76" s="47"/>
      <c r="CB76" s="45"/>
      <c r="CC76" s="48">
        <v>0</v>
      </c>
      <c r="CD76" s="45"/>
      <c r="CE76" s="48"/>
      <c r="CF76" s="45"/>
      <c r="CG76" s="48"/>
      <c r="CH76" s="45"/>
      <c r="CI76" s="47"/>
      <c r="CJ76" s="45"/>
      <c r="CK76" s="48">
        <v>0</v>
      </c>
      <c r="CL76" s="45"/>
      <c r="CM76" s="48"/>
      <c r="CN76" s="45"/>
      <c r="CO76" s="48"/>
      <c r="CP76" s="45"/>
      <c r="CQ76" s="47"/>
      <c r="CR76" s="45"/>
      <c r="CS76" s="48">
        <f t="shared" si="62"/>
        <v>0</v>
      </c>
      <c r="CT76" s="45"/>
      <c r="CU76" s="48">
        <f t="shared" si="63"/>
        <v>0</v>
      </c>
      <c r="CV76" s="45"/>
      <c r="CW76" s="48">
        <f t="shared" si="64"/>
        <v>0</v>
      </c>
      <c r="CX76" s="45"/>
      <c r="CY76" s="47">
        <f t="shared" si="65"/>
        <v>0</v>
      </c>
    </row>
    <row r="77" spans="1:103" x14ac:dyDescent="0.35">
      <c r="A77" s="42"/>
      <c r="B77" s="42"/>
      <c r="C77" s="42"/>
      <c r="D77" s="42"/>
      <c r="E77" s="42"/>
      <c r="F77" s="42" t="s">
        <v>236</v>
      </c>
      <c r="G77" s="42"/>
      <c r="H77" s="42"/>
      <c r="I77" s="48">
        <v>3.13</v>
      </c>
      <c r="J77" s="45"/>
      <c r="K77" s="48">
        <v>0</v>
      </c>
      <c r="L77" s="45"/>
      <c r="M77" s="48">
        <f t="shared" si="50"/>
        <v>3.13</v>
      </c>
      <c r="N77" s="45"/>
      <c r="O77" s="47">
        <f t="shared" si="51"/>
        <v>1</v>
      </c>
      <c r="P77" s="45"/>
      <c r="Q77" s="48">
        <v>2.94</v>
      </c>
      <c r="R77" s="45"/>
      <c r="S77" s="48">
        <v>0</v>
      </c>
      <c r="T77" s="45"/>
      <c r="U77" s="48">
        <f t="shared" si="52"/>
        <v>2.94</v>
      </c>
      <c r="V77" s="45"/>
      <c r="W77" s="47">
        <f t="shared" si="53"/>
        <v>1</v>
      </c>
      <c r="X77" s="45"/>
      <c r="Y77" s="48">
        <v>3.14</v>
      </c>
      <c r="Z77" s="45"/>
      <c r="AA77" s="48">
        <v>0</v>
      </c>
      <c r="AB77" s="45"/>
      <c r="AC77" s="48">
        <f t="shared" si="54"/>
        <v>3.14</v>
      </c>
      <c r="AD77" s="45"/>
      <c r="AE77" s="47">
        <f t="shared" si="55"/>
        <v>1</v>
      </c>
      <c r="AF77" s="45"/>
      <c r="AG77" s="48">
        <v>3.55</v>
      </c>
      <c r="AH77" s="45"/>
      <c r="AI77" s="48">
        <v>0</v>
      </c>
      <c r="AJ77" s="45"/>
      <c r="AK77" s="48">
        <f t="shared" si="56"/>
        <v>3.55</v>
      </c>
      <c r="AL77" s="45"/>
      <c r="AM77" s="47">
        <f t="shared" si="57"/>
        <v>1</v>
      </c>
      <c r="AN77" s="45"/>
      <c r="AO77" s="48">
        <v>5.0199999999999996</v>
      </c>
      <c r="AP77" s="45"/>
      <c r="AQ77" s="48">
        <v>0</v>
      </c>
      <c r="AR77" s="45"/>
      <c r="AS77" s="48">
        <f t="shared" si="58"/>
        <v>5.0199999999999996</v>
      </c>
      <c r="AT77" s="45"/>
      <c r="AU77" s="47">
        <f t="shared" si="59"/>
        <v>1</v>
      </c>
      <c r="AV77" s="45"/>
      <c r="AW77" s="48">
        <v>6.76</v>
      </c>
      <c r="AX77" s="45"/>
      <c r="AY77" s="48">
        <v>0</v>
      </c>
      <c r="AZ77" s="45"/>
      <c r="BA77" s="48">
        <f t="shared" si="60"/>
        <v>6.76</v>
      </c>
      <c r="BB77" s="45"/>
      <c r="BC77" s="47">
        <f t="shared" si="61"/>
        <v>1</v>
      </c>
      <c r="BD77" s="45"/>
      <c r="BE77" s="48">
        <v>6.77</v>
      </c>
      <c r="BF77" s="45"/>
      <c r="BG77" s="48"/>
      <c r="BH77" s="45"/>
      <c r="BI77" s="48"/>
      <c r="BJ77" s="45"/>
      <c r="BK77" s="47"/>
      <c r="BL77" s="45"/>
      <c r="BM77" s="48">
        <v>6.11</v>
      </c>
      <c r="BN77" s="45"/>
      <c r="BO77" s="48"/>
      <c r="BP77" s="45"/>
      <c r="BQ77" s="48"/>
      <c r="BR77" s="45"/>
      <c r="BS77" s="47"/>
      <c r="BT77" s="45"/>
      <c r="BU77" s="48">
        <v>6.77</v>
      </c>
      <c r="BV77" s="45"/>
      <c r="BW77" s="48"/>
      <c r="BX77" s="45"/>
      <c r="BY77" s="48"/>
      <c r="BZ77" s="45"/>
      <c r="CA77" s="47"/>
      <c r="CB77" s="45"/>
      <c r="CC77" s="48">
        <v>6.55</v>
      </c>
      <c r="CD77" s="45"/>
      <c r="CE77" s="48"/>
      <c r="CF77" s="45"/>
      <c r="CG77" s="48"/>
      <c r="CH77" s="45"/>
      <c r="CI77" s="47"/>
      <c r="CJ77" s="45"/>
      <c r="CK77" s="48">
        <v>6.99</v>
      </c>
      <c r="CL77" s="45"/>
      <c r="CM77" s="48"/>
      <c r="CN77" s="45"/>
      <c r="CO77" s="48"/>
      <c r="CP77" s="45"/>
      <c r="CQ77" s="47"/>
      <c r="CR77" s="45"/>
      <c r="CS77" s="48">
        <f t="shared" si="62"/>
        <v>57.73</v>
      </c>
      <c r="CT77" s="45"/>
      <c r="CU77" s="48">
        <f t="shared" si="63"/>
        <v>0</v>
      </c>
      <c r="CV77" s="45"/>
      <c r="CW77" s="48">
        <f t="shared" si="64"/>
        <v>57.73</v>
      </c>
      <c r="CX77" s="45"/>
      <c r="CY77" s="47">
        <f t="shared" si="65"/>
        <v>1</v>
      </c>
    </row>
    <row r="78" spans="1:103" ht="21.75" thickBot="1" x14ac:dyDescent="0.4">
      <c r="A78" s="42"/>
      <c r="B78" s="42"/>
      <c r="C78" s="42"/>
      <c r="D78" s="42"/>
      <c r="E78" s="42"/>
      <c r="F78" s="42" t="s">
        <v>235</v>
      </c>
      <c r="G78" s="42"/>
      <c r="H78" s="42"/>
      <c r="I78" s="48">
        <v>0.43</v>
      </c>
      <c r="J78" s="45"/>
      <c r="K78" s="48">
        <v>0</v>
      </c>
      <c r="L78" s="45"/>
      <c r="M78" s="48">
        <f t="shared" si="50"/>
        <v>0.43</v>
      </c>
      <c r="N78" s="45"/>
      <c r="O78" s="47">
        <f t="shared" si="51"/>
        <v>1</v>
      </c>
      <c r="P78" s="45"/>
      <c r="Q78" s="48">
        <v>0.43</v>
      </c>
      <c r="R78" s="45"/>
      <c r="S78" s="48">
        <v>0</v>
      </c>
      <c r="T78" s="45"/>
      <c r="U78" s="48">
        <f t="shared" si="52"/>
        <v>0.43</v>
      </c>
      <c r="V78" s="45"/>
      <c r="W78" s="47">
        <f t="shared" si="53"/>
        <v>1</v>
      </c>
      <c r="X78" s="45"/>
      <c r="Y78" s="48">
        <v>0.42</v>
      </c>
      <c r="Z78" s="45"/>
      <c r="AA78" s="48">
        <v>0</v>
      </c>
      <c r="AB78" s="45"/>
      <c r="AC78" s="48">
        <f t="shared" si="54"/>
        <v>0.42</v>
      </c>
      <c r="AD78" s="45"/>
      <c r="AE78" s="47">
        <f t="shared" si="55"/>
        <v>1</v>
      </c>
      <c r="AF78" s="45"/>
      <c r="AG78" s="48">
        <v>0.42</v>
      </c>
      <c r="AH78" s="45"/>
      <c r="AI78" s="48">
        <v>0</v>
      </c>
      <c r="AJ78" s="45"/>
      <c r="AK78" s="48">
        <f t="shared" si="56"/>
        <v>0.42</v>
      </c>
      <c r="AL78" s="45"/>
      <c r="AM78" s="47">
        <f t="shared" si="57"/>
        <v>1</v>
      </c>
      <c r="AN78" s="45"/>
      <c r="AO78" s="48">
        <v>0.42</v>
      </c>
      <c r="AP78" s="45"/>
      <c r="AQ78" s="48">
        <v>0</v>
      </c>
      <c r="AR78" s="45"/>
      <c r="AS78" s="48">
        <f t="shared" si="58"/>
        <v>0.42</v>
      </c>
      <c r="AT78" s="45"/>
      <c r="AU78" s="47">
        <f t="shared" si="59"/>
        <v>1</v>
      </c>
      <c r="AV78" s="45"/>
      <c r="AW78" s="48">
        <v>0.43</v>
      </c>
      <c r="AX78" s="45"/>
      <c r="AY78" s="48">
        <v>0</v>
      </c>
      <c r="AZ78" s="45"/>
      <c r="BA78" s="48">
        <f t="shared" si="60"/>
        <v>0.43</v>
      </c>
      <c r="BB78" s="45"/>
      <c r="BC78" s="47">
        <f t="shared" si="61"/>
        <v>1</v>
      </c>
      <c r="BD78" s="45"/>
      <c r="BE78" s="48">
        <v>0.43</v>
      </c>
      <c r="BF78" s="45"/>
      <c r="BG78" s="48"/>
      <c r="BH78" s="45"/>
      <c r="BI78" s="48"/>
      <c r="BJ78" s="45"/>
      <c r="BK78" s="47"/>
      <c r="BL78" s="45"/>
      <c r="BM78" s="48">
        <v>0.39</v>
      </c>
      <c r="BN78" s="45"/>
      <c r="BO78" s="48"/>
      <c r="BP78" s="45"/>
      <c r="BQ78" s="48"/>
      <c r="BR78" s="45"/>
      <c r="BS78" s="47"/>
      <c r="BT78" s="45"/>
      <c r="BU78" s="48">
        <v>0.43</v>
      </c>
      <c r="BV78" s="45"/>
      <c r="BW78" s="48"/>
      <c r="BX78" s="45"/>
      <c r="BY78" s="48"/>
      <c r="BZ78" s="45"/>
      <c r="CA78" s="47"/>
      <c r="CB78" s="45"/>
      <c r="CC78" s="48">
        <v>0.41</v>
      </c>
      <c r="CD78" s="45"/>
      <c r="CE78" s="48"/>
      <c r="CF78" s="45"/>
      <c r="CG78" s="48"/>
      <c r="CH78" s="45"/>
      <c r="CI78" s="47"/>
      <c r="CJ78" s="45"/>
      <c r="CK78" s="48">
        <v>0.43</v>
      </c>
      <c r="CL78" s="45"/>
      <c r="CM78" s="48"/>
      <c r="CN78" s="45"/>
      <c r="CO78" s="48"/>
      <c r="CP78" s="45"/>
      <c r="CQ78" s="47"/>
      <c r="CR78" s="45"/>
      <c r="CS78" s="48">
        <f t="shared" si="62"/>
        <v>4.6399999999999997</v>
      </c>
      <c r="CT78" s="45"/>
      <c r="CU78" s="48">
        <f t="shared" si="63"/>
        <v>0</v>
      </c>
      <c r="CV78" s="45"/>
      <c r="CW78" s="48">
        <f t="shared" si="64"/>
        <v>4.6399999999999997</v>
      </c>
      <c r="CX78" s="45"/>
      <c r="CY78" s="47">
        <f t="shared" si="65"/>
        <v>1</v>
      </c>
    </row>
    <row r="79" spans="1:103" ht="21.75" thickBot="1" x14ac:dyDescent="0.4">
      <c r="A79" s="42"/>
      <c r="B79" s="42"/>
      <c r="C79" s="42"/>
      <c r="D79" s="42"/>
      <c r="E79" s="42" t="s">
        <v>234</v>
      </c>
      <c r="F79" s="42"/>
      <c r="G79" s="42"/>
      <c r="H79" s="42"/>
      <c r="I79" s="46">
        <f>ROUND(SUM(I74:I78),5)</f>
        <v>15638.23</v>
      </c>
      <c r="J79" s="45"/>
      <c r="K79" s="46">
        <f>ROUND(SUM(K74:K78),5)</f>
        <v>167</v>
      </c>
      <c r="L79" s="45"/>
      <c r="M79" s="46">
        <f t="shared" si="50"/>
        <v>15471.23</v>
      </c>
      <c r="N79" s="45"/>
      <c r="O79" s="44">
        <f t="shared" si="51"/>
        <v>93.642099999999999</v>
      </c>
      <c r="P79" s="45"/>
      <c r="Q79" s="46">
        <f>ROUND(SUM(Q74:Q78),5)</f>
        <v>12802.34</v>
      </c>
      <c r="R79" s="45"/>
      <c r="S79" s="46">
        <f>ROUND(SUM(S74:S78),5)</f>
        <v>167</v>
      </c>
      <c r="T79" s="45"/>
      <c r="U79" s="46">
        <f t="shared" si="52"/>
        <v>12635.34</v>
      </c>
      <c r="V79" s="45"/>
      <c r="W79" s="44">
        <f t="shared" si="53"/>
        <v>76.660719999999998</v>
      </c>
      <c r="X79" s="45"/>
      <c r="Y79" s="46">
        <f>ROUND(SUM(Y74:Y78),5)</f>
        <v>-21789.89</v>
      </c>
      <c r="Z79" s="45"/>
      <c r="AA79" s="46">
        <f>ROUND(SUM(AA74:AA78),5)</f>
        <v>167</v>
      </c>
      <c r="AB79" s="45"/>
      <c r="AC79" s="46">
        <f t="shared" si="54"/>
        <v>-21956.89</v>
      </c>
      <c r="AD79" s="45"/>
      <c r="AE79" s="44">
        <f t="shared" si="55"/>
        <v>-130.47837999999999</v>
      </c>
      <c r="AF79" s="45"/>
      <c r="AG79" s="46">
        <f>ROUND(SUM(AG74:AG78),5)</f>
        <v>26981.46</v>
      </c>
      <c r="AH79" s="45"/>
      <c r="AI79" s="46">
        <f>ROUND(SUM(AI74:AI78),5)</f>
        <v>167</v>
      </c>
      <c r="AJ79" s="45"/>
      <c r="AK79" s="46">
        <f t="shared" si="56"/>
        <v>26814.46</v>
      </c>
      <c r="AL79" s="45"/>
      <c r="AM79" s="44">
        <f t="shared" si="57"/>
        <v>161.56563</v>
      </c>
      <c r="AN79" s="45"/>
      <c r="AO79" s="46">
        <f>ROUND(SUM(AO74:AO78),5)</f>
        <v>-6508.95</v>
      </c>
      <c r="AP79" s="45"/>
      <c r="AQ79" s="46">
        <f>ROUND(SUM(AQ74:AQ78),5)</f>
        <v>167</v>
      </c>
      <c r="AR79" s="45"/>
      <c r="AS79" s="46">
        <f t="shared" si="58"/>
        <v>-6675.95</v>
      </c>
      <c r="AT79" s="45"/>
      <c r="AU79" s="44">
        <f t="shared" si="59"/>
        <v>-38.975749999999998</v>
      </c>
      <c r="AV79" s="45"/>
      <c r="AW79" s="46">
        <f>ROUND(SUM(AW74:AW78),5)</f>
        <v>25415.87</v>
      </c>
      <c r="AX79" s="45"/>
      <c r="AY79" s="46">
        <f>ROUND(SUM(AY74:AY78),5)</f>
        <v>167</v>
      </c>
      <c r="AZ79" s="45"/>
      <c r="BA79" s="46">
        <f t="shared" si="60"/>
        <v>25248.87</v>
      </c>
      <c r="BB79" s="45"/>
      <c r="BC79" s="44">
        <f t="shared" si="61"/>
        <v>152.19084000000001</v>
      </c>
      <c r="BD79" s="45"/>
      <c r="BE79" s="46">
        <f>ROUND(SUM(BE74:BE78),5)</f>
        <v>-24766.400000000001</v>
      </c>
      <c r="BF79" s="45"/>
      <c r="BG79" s="46">
        <f>ROUND(SUM(BG74:BG78),5)</f>
        <v>167</v>
      </c>
      <c r="BH79" s="45"/>
      <c r="BI79" s="46">
        <f>ROUND((BE79-BG79),5)</f>
        <v>-24933.4</v>
      </c>
      <c r="BJ79" s="45"/>
      <c r="BK79" s="44">
        <f>ROUND(IF(BG79=0, IF(BE79=0, 0, 1), BE79/BG79),5)</f>
        <v>-148.30179999999999</v>
      </c>
      <c r="BL79" s="45"/>
      <c r="BM79" s="46">
        <f>ROUND(SUM(BM74:BM78),5)</f>
        <v>-21746.09</v>
      </c>
      <c r="BN79" s="45"/>
      <c r="BO79" s="46">
        <f>ROUND(SUM(BO74:BO78),5)</f>
        <v>167</v>
      </c>
      <c r="BP79" s="45"/>
      <c r="BQ79" s="46">
        <f>ROUND((BM79-BO79),5)</f>
        <v>-21913.09</v>
      </c>
      <c r="BR79" s="45"/>
      <c r="BS79" s="44">
        <f>ROUND(IF(BO79=0, IF(BM79=0, 0, 1), BM79/BO79),5)</f>
        <v>-130.21610999999999</v>
      </c>
      <c r="BT79" s="45"/>
      <c r="BU79" s="46">
        <f>ROUND(SUM(BU74:BU78),5)</f>
        <v>3252.79</v>
      </c>
      <c r="BV79" s="45"/>
      <c r="BW79" s="46">
        <f>ROUND(SUM(BW74:BW78),5)</f>
        <v>166</v>
      </c>
      <c r="BX79" s="45"/>
      <c r="BY79" s="46">
        <f>ROUND((BU79-BW79),5)</f>
        <v>3086.79</v>
      </c>
      <c r="BZ79" s="45"/>
      <c r="CA79" s="44">
        <f>ROUND(IF(BW79=0, IF(BU79=0, 0, 1), BU79/BW79),5)</f>
        <v>19.595120000000001</v>
      </c>
      <c r="CB79" s="45"/>
      <c r="CC79" s="46">
        <f>ROUND(SUM(CC74:CC78),5)</f>
        <v>-40923.949999999997</v>
      </c>
      <c r="CD79" s="45"/>
      <c r="CE79" s="46">
        <f>ROUND(SUM(CE74:CE78),5)</f>
        <v>166</v>
      </c>
      <c r="CF79" s="45"/>
      <c r="CG79" s="46">
        <f>ROUND((CC79-CE79),5)</f>
        <v>-41089.949999999997</v>
      </c>
      <c r="CH79" s="45"/>
      <c r="CI79" s="44">
        <f>ROUND(IF(CE79=0, IF(CC79=0, 0, 1), CC79/CE79),5)</f>
        <v>-246.52982</v>
      </c>
      <c r="CJ79" s="45"/>
      <c r="CK79" s="46">
        <f>ROUND(SUM(CK74:CK78),5)</f>
        <v>7.42</v>
      </c>
      <c r="CL79" s="45"/>
      <c r="CM79" s="46">
        <f>ROUND(SUM(CM74:CM78),5)</f>
        <v>166</v>
      </c>
      <c r="CN79" s="45"/>
      <c r="CO79" s="46">
        <f>ROUND((CK79-CM79),5)</f>
        <v>-158.58000000000001</v>
      </c>
      <c r="CP79" s="45"/>
      <c r="CQ79" s="44">
        <f>ROUND(IF(CM79=0, IF(CK79=0, 0, 1), CK79/CM79),5)</f>
        <v>4.4699999999999997E-2</v>
      </c>
      <c r="CR79" s="45"/>
      <c r="CS79" s="46">
        <f t="shared" si="62"/>
        <v>-31637.17</v>
      </c>
      <c r="CT79" s="45"/>
      <c r="CU79" s="46">
        <f t="shared" si="63"/>
        <v>1834</v>
      </c>
      <c r="CV79" s="45"/>
      <c r="CW79" s="46">
        <f t="shared" si="64"/>
        <v>-33471.17</v>
      </c>
      <c r="CX79" s="45"/>
      <c r="CY79" s="44">
        <f t="shared" si="65"/>
        <v>-17.25037</v>
      </c>
    </row>
    <row r="80" spans="1:103" ht="21.75" thickBot="1" x14ac:dyDescent="0.4">
      <c r="A80" s="42"/>
      <c r="B80" s="42"/>
      <c r="C80" s="42"/>
      <c r="D80" s="42" t="s">
        <v>233</v>
      </c>
      <c r="E80" s="42"/>
      <c r="F80" s="42"/>
      <c r="G80" s="42"/>
      <c r="H80" s="42"/>
      <c r="I80" s="54">
        <f>ROUND(SUM(I4:I6)+I73+I79,5)</f>
        <v>230391.16</v>
      </c>
      <c r="J80" s="45"/>
      <c r="K80" s="54">
        <f>ROUND(SUM(K4:K6)+K73+K79,5)</f>
        <v>281952</v>
      </c>
      <c r="L80" s="45"/>
      <c r="M80" s="54">
        <f t="shared" si="50"/>
        <v>-51560.84</v>
      </c>
      <c r="N80" s="45"/>
      <c r="O80" s="53">
        <f t="shared" si="51"/>
        <v>0.81713000000000002</v>
      </c>
      <c r="P80" s="45"/>
      <c r="Q80" s="54">
        <f>ROUND(SUM(Q4:Q6)+Q73+Q79,5)</f>
        <v>171571.87</v>
      </c>
      <c r="R80" s="45"/>
      <c r="S80" s="54">
        <f>ROUND(SUM(S4:S6)+S73+S79,5)</f>
        <v>266952</v>
      </c>
      <c r="T80" s="45"/>
      <c r="U80" s="54">
        <f t="shared" si="52"/>
        <v>-95380.13</v>
      </c>
      <c r="V80" s="45"/>
      <c r="W80" s="53">
        <f t="shared" si="53"/>
        <v>0.64271</v>
      </c>
      <c r="X80" s="45"/>
      <c r="Y80" s="54">
        <f>ROUND(SUM(Y4:Y6)+Y73+Y79,5)</f>
        <v>356214.4</v>
      </c>
      <c r="Z80" s="45"/>
      <c r="AA80" s="54">
        <f>ROUND(SUM(AA4:AA6)+AA73+AA79,5)</f>
        <v>271952</v>
      </c>
      <c r="AB80" s="45"/>
      <c r="AC80" s="54">
        <f t="shared" si="54"/>
        <v>84262.399999999994</v>
      </c>
      <c r="AD80" s="45"/>
      <c r="AE80" s="53">
        <f t="shared" si="55"/>
        <v>1.3098399999999999</v>
      </c>
      <c r="AF80" s="45"/>
      <c r="AG80" s="54">
        <f>ROUND(SUM(AG4:AG6)+AG73+AG79,5)</f>
        <v>147182.39999999999</v>
      </c>
      <c r="AH80" s="45"/>
      <c r="AI80" s="54">
        <f>ROUND(SUM(AI4:AI6)+AI73+AI79,5)</f>
        <v>266952</v>
      </c>
      <c r="AJ80" s="45"/>
      <c r="AK80" s="54">
        <f t="shared" si="56"/>
        <v>-119769.60000000001</v>
      </c>
      <c r="AL80" s="45"/>
      <c r="AM80" s="53">
        <f t="shared" si="57"/>
        <v>0.55134000000000005</v>
      </c>
      <c r="AN80" s="45"/>
      <c r="AO80" s="54">
        <f>ROUND(SUM(AO4:AO6)+AO73+AO79,5)</f>
        <v>229067.48</v>
      </c>
      <c r="AP80" s="45"/>
      <c r="AQ80" s="54">
        <f>ROUND(SUM(AQ4:AQ6)+AQ73+AQ79,5)</f>
        <v>266952</v>
      </c>
      <c r="AR80" s="45"/>
      <c r="AS80" s="54">
        <f t="shared" si="58"/>
        <v>-37884.519999999997</v>
      </c>
      <c r="AT80" s="45"/>
      <c r="AU80" s="53">
        <f t="shared" si="59"/>
        <v>0.85807999999999995</v>
      </c>
      <c r="AV80" s="45"/>
      <c r="AW80" s="54">
        <f>ROUND(SUM(AW4:AW6)+AW73+AW79,5)</f>
        <v>434522.46</v>
      </c>
      <c r="AX80" s="45"/>
      <c r="AY80" s="54">
        <f>ROUND(SUM(AY4:AY6)+AY73+AY79,5)</f>
        <v>266952</v>
      </c>
      <c r="AZ80" s="45"/>
      <c r="BA80" s="54">
        <f t="shared" si="60"/>
        <v>167570.46</v>
      </c>
      <c r="BB80" s="45"/>
      <c r="BC80" s="53">
        <f t="shared" si="61"/>
        <v>1.6277200000000001</v>
      </c>
      <c r="BD80" s="45"/>
      <c r="BE80" s="54">
        <f>ROUND(SUM(BE4:BE6)+BE73+BE79,5)</f>
        <v>161579.85999999999</v>
      </c>
      <c r="BF80" s="45"/>
      <c r="BG80" s="54">
        <f>ROUND(SUM(BG4:BG6)+BG73+BG79,5)</f>
        <v>266951</v>
      </c>
      <c r="BH80" s="45"/>
      <c r="BI80" s="54">
        <f>ROUND((BE80-BG80),5)</f>
        <v>-105371.14</v>
      </c>
      <c r="BJ80" s="45"/>
      <c r="BK80" s="53">
        <f>ROUND(IF(BG80=0, IF(BE80=0, 0, 1), BE80/BG80),5)</f>
        <v>0.60528000000000004</v>
      </c>
      <c r="BL80" s="45"/>
      <c r="BM80" s="54">
        <f>ROUND(SUM(BM4:BM6)+BM73+BM79,5)</f>
        <v>167101.91</v>
      </c>
      <c r="BN80" s="45"/>
      <c r="BO80" s="54">
        <f>ROUND(SUM(BO4:BO6)+BO73+BO79,5)</f>
        <v>266951</v>
      </c>
      <c r="BP80" s="45"/>
      <c r="BQ80" s="54">
        <f>ROUND((BM80-BO80),5)</f>
        <v>-99849.09</v>
      </c>
      <c r="BR80" s="45"/>
      <c r="BS80" s="53">
        <f>ROUND(IF(BO80=0, IF(BM80=0, 0, 1), BM80/BO80),5)</f>
        <v>0.62595999999999996</v>
      </c>
      <c r="BT80" s="45"/>
      <c r="BU80" s="54">
        <f>ROUND(SUM(BU4:BU6)+BU73+BU79,5)</f>
        <v>311096.78000000003</v>
      </c>
      <c r="BV80" s="45"/>
      <c r="BW80" s="54">
        <f>ROUND(SUM(BW4:BW6)+BW73+BW79,5)</f>
        <v>266951</v>
      </c>
      <c r="BX80" s="45"/>
      <c r="BY80" s="54">
        <f>ROUND((BU80-BW80),5)</f>
        <v>44145.78</v>
      </c>
      <c r="BZ80" s="45"/>
      <c r="CA80" s="53">
        <f>ROUND(IF(BW80=0, IF(BU80=0, 0, 1), BU80/BW80),5)</f>
        <v>1.16537</v>
      </c>
      <c r="CB80" s="45"/>
      <c r="CC80" s="54">
        <f>ROUND(SUM(CC4:CC6)+CC73+CC79,5)</f>
        <v>161112.99</v>
      </c>
      <c r="CD80" s="45"/>
      <c r="CE80" s="54">
        <f>ROUND(SUM(CE4:CE6)+CE73+CE79,5)</f>
        <v>266951</v>
      </c>
      <c r="CF80" s="45"/>
      <c r="CG80" s="54">
        <f>ROUND((CC80-CE80),5)</f>
        <v>-105838.01</v>
      </c>
      <c r="CH80" s="45"/>
      <c r="CI80" s="53">
        <f>ROUND(IF(CE80=0, IF(CC80=0, 0, 1), CC80/CE80),5)</f>
        <v>0.60353000000000001</v>
      </c>
      <c r="CJ80" s="45"/>
      <c r="CK80" s="54">
        <f>ROUND(SUM(CK4:CK6)+CK73+CK79,5)</f>
        <v>170903.77</v>
      </c>
      <c r="CL80" s="45"/>
      <c r="CM80" s="54">
        <f>ROUND(SUM(CM4:CM6)+CM73+CM79,5)</f>
        <v>266955</v>
      </c>
      <c r="CN80" s="45"/>
      <c r="CO80" s="54">
        <f>ROUND((CK80-CM80),5)</f>
        <v>-96051.23</v>
      </c>
      <c r="CP80" s="45"/>
      <c r="CQ80" s="53">
        <f>ROUND(IF(CM80=0, IF(CK80=0, 0, 1), CK80/CM80),5)</f>
        <v>0.64019999999999999</v>
      </c>
      <c r="CR80" s="45"/>
      <c r="CS80" s="54">
        <f t="shared" si="62"/>
        <v>2540745.08</v>
      </c>
      <c r="CT80" s="45"/>
      <c r="CU80" s="54">
        <f t="shared" si="63"/>
        <v>2956471</v>
      </c>
      <c r="CV80" s="45"/>
      <c r="CW80" s="54">
        <f t="shared" si="64"/>
        <v>-415725.92</v>
      </c>
      <c r="CX80" s="45"/>
      <c r="CY80" s="53">
        <f t="shared" si="65"/>
        <v>0.85938000000000003</v>
      </c>
    </row>
    <row r="81" spans="1:103" x14ac:dyDescent="0.35">
      <c r="A81" s="42"/>
      <c r="B81" s="42"/>
      <c r="C81" s="42" t="s">
        <v>232</v>
      </c>
      <c r="D81" s="42"/>
      <c r="E81" s="42"/>
      <c r="F81" s="42"/>
      <c r="G81" s="42"/>
      <c r="H81" s="42"/>
      <c r="I81" s="48">
        <f>I80</f>
        <v>230391.16</v>
      </c>
      <c r="J81" s="45"/>
      <c r="K81" s="48">
        <f>K80</f>
        <v>281952</v>
      </c>
      <c r="L81" s="45"/>
      <c r="M81" s="48">
        <f t="shared" si="50"/>
        <v>-51560.84</v>
      </c>
      <c r="N81" s="45"/>
      <c r="O81" s="47">
        <f t="shared" si="51"/>
        <v>0.81713000000000002</v>
      </c>
      <c r="P81" s="45"/>
      <c r="Q81" s="48">
        <f>Q80</f>
        <v>171571.87</v>
      </c>
      <c r="R81" s="45"/>
      <c r="S81" s="48">
        <f>S80</f>
        <v>266952</v>
      </c>
      <c r="T81" s="45"/>
      <c r="U81" s="48">
        <f t="shared" si="52"/>
        <v>-95380.13</v>
      </c>
      <c r="V81" s="45"/>
      <c r="W81" s="47">
        <f t="shared" si="53"/>
        <v>0.64271</v>
      </c>
      <c r="X81" s="45"/>
      <c r="Y81" s="48">
        <f>Y80</f>
        <v>356214.4</v>
      </c>
      <c r="Z81" s="45"/>
      <c r="AA81" s="48">
        <f>AA80</f>
        <v>271952</v>
      </c>
      <c r="AB81" s="45"/>
      <c r="AC81" s="48">
        <f t="shared" si="54"/>
        <v>84262.399999999994</v>
      </c>
      <c r="AD81" s="45"/>
      <c r="AE81" s="47">
        <f t="shared" si="55"/>
        <v>1.3098399999999999</v>
      </c>
      <c r="AF81" s="45"/>
      <c r="AG81" s="48">
        <f>AG80</f>
        <v>147182.39999999999</v>
      </c>
      <c r="AH81" s="45"/>
      <c r="AI81" s="48">
        <f>AI80</f>
        <v>266952</v>
      </c>
      <c r="AJ81" s="45"/>
      <c r="AK81" s="48">
        <f t="shared" si="56"/>
        <v>-119769.60000000001</v>
      </c>
      <c r="AL81" s="45"/>
      <c r="AM81" s="47">
        <f t="shared" si="57"/>
        <v>0.55134000000000005</v>
      </c>
      <c r="AN81" s="45"/>
      <c r="AO81" s="48">
        <f>AO80</f>
        <v>229067.48</v>
      </c>
      <c r="AP81" s="45"/>
      <c r="AQ81" s="48">
        <f>AQ80</f>
        <v>266952</v>
      </c>
      <c r="AR81" s="45"/>
      <c r="AS81" s="48">
        <f t="shared" si="58"/>
        <v>-37884.519999999997</v>
      </c>
      <c r="AT81" s="45"/>
      <c r="AU81" s="47">
        <f t="shared" si="59"/>
        <v>0.85807999999999995</v>
      </c>
      <c r="AV81" s="45"/>
      <c r="AW81" s="48">
        <f>AW80</f>
        <v>434522.46</v>
      </c>
      <c r="AX81" s="45"/>
      <c r="AY81" s="48">
        <f>AY80</f>
        <v>266952</v>
      </c>
      <c r="AZ81" s="45"/>
      <c r="BA81" s="48">
        <f t="shared" si="60"/>
        <v>167570.46</v>
      </c>
      <c r="BB81" s="45"/>
      <c r="BC81" s="47">
        <f t="shared" si="61"/>
        <v>1.6277200000000001</v>
      </c>
      <c r="BD81" s="45"/>
      <c r="BE81" s="48">
        <f>BE80</f>
        <v>161579.85999999999</v>
      </c>
      <c r="BF81" s="45"/>
      <c r="BG81" s="48">
        <f>BG80</f>
        <v>266951</v>
      </c>
      <c r="BH81" s="45"/>
      <c r="BI81" s="48">
        <f>ROUND((BE81-BG81),5)</f>
        <v>-105371.14</v>
      </c>
      <c r="BJ81" s="45"/>
      <c r="BK81" s="47">
        <f>ROUND(IF(BG81=0, IF(BE81=0, 0, 1), BE81/BG81),5)</f>
        <v>0.60528000000000004</v>
      </c>
      <c r="BL81" s="45"/>
      <c r="BM81" s="48">
        <f>BM80</f>
        <v>167101.91</v>
      </c>
      <c r="BN81" s="45"/>
      <c r="BO81" s="48">
        <f>BO80</f>
        <v>266951</v>
      </c>
      <c r="BP81" s="45"/>
      <c r="BQ81" s="48">
        <f>ROUND((BM81-BO81),5)</f>
        <v>-99849.09</v>
      </c>
      <c r="BR81" s="45"/>
      <c r="BS81" s="47">
        <f>ROUND(IF(BO81=0, IF(BM81=0, 0, 1), BM81/BO81),5)</f>
        <v>0.62595999999999996</v>
      </c>
      <c r="BT81" s="45"/>
      <c r="BU81" s="48">
        <f>BU80</f>
        <v>311096.78000000003</v>
      </c>
      <c r="BV81" s="45"/>
      <c r="BW81" s="48">
        <f>BW80</f>
        <v>266951</v>
      </c>
      <c r="BX81" s="45"/>
      <c r="BY81" s="48">
        <f>ROUND((BU81-BW81),5)</f>
        <v>44145.78</v>
      </c>
      <c r="BZ81" s="45"/>
      <c r="CA81" s="47">
        <f>ROUND(IF(BW81=0, IF(BU81=0, 0, 1), BU81/BW81),5)</f>
        <v>1.16537</v>
      </c>
      <c r="CB81" s="45"/>
      <c r="CC81" s="48">
        <f>CC80</f>
        <v>161112.99</v>
      </c>
      <c r="CD81" s="45"/>
      <c r="CE81" s="48">
        <f>CE80</f>
        <v>266951</v>
      </c>
      <c r="CF81" s="45"/>
      <c r="CG81" s="48">
        <f>ROUND((CC81-CE81),5)</f>
        <v>-105838.01</v>
      </c>
      <c r="CH81" s="45"/>
      <c r="CI81" s="47">
        <f>ROUND(IF(CE81=0, IF(CC81=0, 0, 1), CC81/CE81),5)</f>
        <v>0.60353000000000001</v>
      </c>
      <c r="CJ81" s="45"/>
      <c r="CK81" s="48">
        <f>CK80</f>
        <v>170903.77</v>
      </c>
      <c r="CL81" s="45"/>
      <c r="CM81" s="48">
        <f>CM80</f>
        <v>266955</v>
      </c>
      <c r="CN81" s="45"/>
      <c r="CO81" s="48">
        <f>ROUND((CK81-CM81),5)</f>
        <v>-96051.23</v>
      </c>
      <c r="CP81" s="45"/>
      <c r="CQ81" s="47">
        <f>ROUND(IF(CM81=0, IF(CK81=0, 0, 1), CK81/CM81),5)</f>
        <v>0.64019999999999999</v>
      </c>
      <c r="CR81" s="45"/>
      <c r="CS81" s="48">
        <f t="shared" si="62"/>
        <v>2540745.08</v>
      </c>
      <c r="CT81" s="45"/>
      <c r="CU81" s="48">
        <f t="shared" si="63"/>
        <v>2956471</v>
      </c>
      <c r="CV81" s="45"/>
      <c r="CW81" s="48">
        <f t="shared" si="64"/>
        <v>-415725.92</v>
      </c>
      <c r="CX81" s="45"/>
      <c r="CY81" s="47">
        <f t="shared" si="65"/>
        <v>0.85938000000000003</v>
      </c>
    </row>
    <row r="82" spans="1:103" x14ac:dyDescent="0.35">
      <c r="A82" s="42"/>
      <c r="B82" s="42"/>
      <c r="C82" s="42"/>
      <c r="D82" s="42" t="s">
        <v>231</v>
      </c>
      <c r="E82" s="42"/>
      <c r="F82" s="42"/>
      <c r="G82" s="42"/>
      <c r="H82" s="42"/>
      <c r="I82" s="48"/>
      <c r="J82" s="45"/>
      <c r="K82" s="48"/>
      <c r="L82" s="45"/>
      <c r="M82" s="48"/>
      <c r="N82" s="45"/>
      <c r="O82" s="47"/>
      <c r="P82" s="45"/>
      <c r="Q82" s="48"/>
      <c r="R82" s="45"/>
      <c r="S82" s="48"/>
      <c r="T82" s="45"/>
      <c r="U82" s="48"/>
      <c r="V82" s="45"/>
      <c r="W82" s="47"/>
      <c r="X82" s="45"/>
      <c r="Y82" s="48"/>
      <c r="Z82" s="45"/>
      <c r="AA82" s="48"/>
      <c r="AB82" s="45"/>
      <c r="AC82" s="48"/>
      <c r="AD82" s="45"/>
      <c r="AE82" s="47"/>
      <c r="AF82" s="45"/>
      <c r="AG82" s="48"/>
      <c r="AH82" s="45"/>
      <c r="AI82" s="48"/>
      <c r="AJ82" s="45"/>
      <c r="AK82" s="48"/>
      <c r="AL82" s="45"/>
      <c r="AM82" s="47"/>
      <c r="AN82" s="45"/>
      <c r="AO82" s="48"/>
      <c r="AP82" s="45"/>
      <c r="AQ82" s="48"/>
      <c r="AR82" s="45"/>
      <c r="AS82" s="48"/>
      <c r="AT82" s="45"/>
      <c r="AU82" s="47"/>
      <c r="AV82" s="45"/>
      <c r="AW82" s="48"/>
      <c r="AX82" s="45"/>
      <c r="AY82" s="48"/>
      <c r="AZ82" s="45"/>
      <c r="BA82" s="48"/>
      <c r="BB82" s="45"/>
      <c r="BC82" s="47"/>
      <c r="BD82" s="45"/>
      <c r="BE82" s="48"/>
      <c r="BF82" s="45"/>
      <c r="BG82" s="48"/>
      <c r="BH82" s="45"/>
      <c r="BI82" s="48"/>
      <c r="BJ82" s="45"/>
      <c r="BK82" s="47"/>
      <c r="BL82" s="45"/>
      <c r="BM82" s="48"/>
      <c r="BN82" s="45"/>
      <c r="BO82" s="48"/>
      <c r="BP82" s="45"/>
      <c r="BQ82" s="48"/>
      <c r="BR82" s="45"/>
      <c r="BS82" s="47"/>
      <c r="BT82" s="45"/>
      <c r="BU82" s="48"/>
      <c r="BV82" s="45"/>
      <c r="BW82" s="48"/>
      <c r="BX82" s="45"/>
      <c r="BY82" s="48"/>
      <c r="BZ82" s="45"/>
      <c r="CA82" s="47"/>
      <c r="CB82" s="45"/>
      <c r="CC82" s="48"/>
      <c r="CD82" s="45"/>
      <c r="CE82" s="48"/>
      <c r="CF82" s="45"/>
      <c r="CG82" s="48"/>
      <c r="CH82" s="45"/>
      <c r="CI82" s="47"/>
      <c r="CJ82" s="45"/>
      <c r="CK82" s="48"/>
      <c r="CL82" s="45"/>
      <c r="CM82" s="48"/>
      <c r="CN82" s="45"/>
      <c r="CO82" s="48"/>
      <c r="CP82" s="45"/>
      <c r="CQ82" s="47"/>
      <c r="CR82" s="45"/>
      <c r="CS82" s="48"/>
      <c r="CT82" s="45"/>
      <c r="CU82" s="48"/>
      <c r="CV82" s="45"/>
      <c r="CW82" s="48"/>
      <c r="CX82" s="45"/>
      <c r="CY82" s="47"/>
    </row>
    <row r="83" spans="1:103" x14ac:dyDescent="0.35">
      <c r="A83" s="42"/>
      <c r="B83" s="42"/>
      <c r="C83" s="42"/>
      <c r="D83" s="42"/>
      <c r="E83" s="42" t="s">
        <v>230</v>
      </c>
      <c r="F83" s="42"/>
      <c r="G83" s="42"/>
      <c r="H83" s="42"/>
      <c r="I83" s="48">
        <v>85412</v>
      </c>
      <c r="J83" s="45"/>
      <c r="K83" s="48">
        <v>129227</v>
      </c>
      <c r="L83" s="45"/>
      <c r="M83" s="48">
        <f>ROUND((I83-K83),5)</f>
        <v>-43815</v>
      </c>
      <c r="N83" s="45"/>
      <c r="O83" s="47">
        <f>ROUND(IF(K83=0, IF(I83=0, 0, 1), I83/K83),5)</f>
        <v>0.66095000000000004</v>
      </c>
      <c r="P83" s="45"/>
      <c r="Q83" s="48">
        <v>96540.96</v>
      </c>
      <c r="R83" s="45"/>
      <c r="S83" s="48">
        <v>129227</v>
      </c>
      <c r="T83" s="45"/>
      <c r="U83" s="48">
        <f>ROUND((Q83-S83),5)</f>
        <v>-32686.04</v>
      </c>
      <c r="V83" s="45"/>
      <c r="W83" s="47">
        <f>ROUND(IF(S83=0, IF(Q83=0, 0, 1), Q83/S83),5)</f>
        <v>0.74705999999999995</v>
      </c>
      <c r="X83" s="45"/>
      <c r="Y83" s="48">
        <v>102002.77</v>
      </c>
      <c r="Z83" s="45"/>
      <c r="AA83" s="48">
        <v>129227</v>
      </c>
      <c r="AB83" s="45"/>
      <c r="AC83" s="48">
        <f>ROUND((Y83-AA83),5)</f>
        <v>-27224.23</v>
      </c>
      <c r="AD83" s="45"/>
      <c r="AE83" s="47">
        <f>ROUND(IF(AA83=0, IF(Y83=0, 0, 1), Y83/AA83),5)</f>
        <v>0.78932999999999998</v>
      </c>
      <c r="AF83" s="45"/>
      <c r="AG83" s="48">
        <v>99358.95</v>
      </c>
      <c r="AH83" s="45"/>
      <c r="AI83" s="48">
        <v>129227</v>
      </c>
      <c r="AJ83" s="45"/>
      <c r="AK83" s="48">
        <f>ROUND((AG83-AI83),5)</f>
        <v>-29868.05</v>
      </c>
      <c r="AL83" s="45"/>
      <c r="AM83" s="47">
        <f>ROUND(IF(AI83=0, IF(AG83=0, 0, 1), AG83/AI83),5)</f>
        <v>0.76887000000000005</v>
      </c>
      <c r="AN83" s="45"/>
      <c r="AO83" s="48">
        <v>102490.2</v>
      </c>
      <c r="AP83" s="45"/>
      <c r="AQ83" s="48">
        <v>129227</v>
      </c>
      <c r="AR83" s="45"/>
      <c r="AS83" s="48">
        <f>ROUND((AO83-AQ83),5)</f>
        <v>-26736.799999999999</v>
      </c>
      <c r="AT83" s="45"/>
      <c r="AU83" s="47">
        <f>ROUND(IF(AQ83=0, IF(AO83=0, 0, 1), AO83/AQ83),5)</f>
        <v>0.79310000000000003</v>
      </c>
      <c r="AV83" s="45"/>
      <c r="AW83" s="48">
        <v>262546.09999999998</v>
      </c>
      <c r="AX83" s="45"/>
      <c r="AY83" s="48">
        <v>129227</v>
      </c>
      <c r="AZ83" s="45"/>
      <c r="BA83" s="48">
        <f>ROUND((AW83-AY83),5)</f>
        <v>133319.1</v>
      </c>
      <c r="BB83" s="45"/>
      <c r="BC83" s="47">
        <f>ROUND(IF(AY83=0, IF(AW83=0, 0, 1), AW83/AY83),5)</f>
        <v>2.0316700000000001</v>
      </c>
      <c r="BD83" s="45"/>
      <c r="BE83" s="48">
        <v>88014.52</v>
      </c>
      <c r="BF83" s="45"/>
      <c r="BG83" s="48">
        <v>129225</v>
      </c>
      <c r="BH83" s="45"/>
      <c r="BI83" s="48">
        <f>ROUND((BE83-BG83),5)</f>
        <v>-41210.480000000003</v>
      </c>
      <c r="BJ83" s="45"/>
      <c r="BK83" s="47">
        <f>ROUND(IF(BG83=0, IF(BE83=0, 0, 1), BE83/BG83),5)</f>
        <v>0.68110000000000004</v>
      </c>
      <c r="BL83" s="45"/>
      <c r="BM83" s="48">
        <v>86437.99</v>
      </c>
      <c r="BN83" s="45"/>
      <c r="BO83" s="48">
        <v>129225</v>
      </c>
      <c r="BP83" s="45"/>
      <c r="BQ83" s="48">
        <f>ROUND((BM83-BO83),5)</f>
        <v>-42787.01</v>
      </c>
      <c r="BR83" s="45"/>
      <c r="BS83" s="47">
        <f>ROUND(IF(BO83=0, IF(BM83=0, 0, 1), BM83/BO83),5)</f>
        <v>0.66890000000000005</v>
      </c>
      <c r="BT83" s="45"/>
      <c r="BU83" s="48">
        <v>92127.11</v>
      </c>
      <c r="BV83" s="45"/>
      <c r="BW83" s="48">
        <v>129227</v>
      </c>
      <c r="BX83" s="45"/>
      <c r="BY83" s="48">
        <f>ROUND((BU83-BW83),5)</f>
        <v>-37099.89</v>
      </c>
      <c r="BZ83" s="45"/>
      <c r="CA83" s="47">
        <f>ROUND(IF(BW83=0, IF(BU83=0, 0, 1), BU83/BW83),5)</f>
        <v>0.71291000000000004</v>
      </c>
      <c r="CB83" s="45"/>
      <c r="CC83" s="48">
        <v>102326.03</v>
      </c>
      <c r="CD83" s="45"/>
      <c r="CE83" s="48">
        <v>129226</v>
      </c>
      <c r="CF83" s="45"/>
      <c r="CG83" s="48">
        <f>ROUND((CC83-CE83),5)</f>
        <v>-26899.97</v>
      </c>
      <c r="CH83" s="45"/>
      <c r="CI83" s="47">
        <f>ROUND(IF(CE83=0, IF(CC83=0, 0, 1), CC83/CE83),5)</f>
        <v>0.79183999999999999</v>
      </c>
      <c r="CJ83" s="45"/>
      <c r="CK83" s="48">
        <v>104683.17</v>
      </c>
      <c r="CL83" s="45"/>
      <c r="CM83" s="48">
        <v>129226</v>
      </c>
      <c r="CN83" s="45"/>
      <c r="CO83" s="48">
        <f>ROUND((CK83-CM83),5)</f>
        <v>-24542.83</v>
      </c>
      <c r="CP83" s="45"/>
      <c r="CQ83" s="47">
        <f>ROUND(IF(CM83=0, IF(CK83=0, 0, 1), CK83/CM83),5)</f>
        <v>0.81008000000000002</v>
      </c>
      <c r="CR83" s="45"/>
      <c r="CS83" s="48">
        <f>ROUND(I83+Q83+Y83+AG83+AO83+AW83+BE83+BM83+BU83+CC83+CK83,5)</f>
        <v>1221939.8</v>
      </c>
      <c r="CT83" s="45"/>
      <c r="CU83" s="48">
        <f>ROUND(K83+S83+AA83+AI83+AQ83+AY83+BG83+BO83+BW83+CE83+CM83,5)</f>
        <v>1421491</v>
      </c>
      <c r="CV83" s="45"/>
      <c r="CW83" s="48">
        <f>ROUND((CS83-CU83),5)</f>
        <v>-199551.2</v>
      </c>
      <c r="CX83" s="45"/>
      <c r="CY83" s="47">
        <f>ROUND(IF(CU83=0, IF(CS83=0, 0, 1), CS83/CU83),5)</f>
        <v>0.85962000000000005</v>
      </c>
    </row>
    <row r="84" spans="1:103" x14ac:dyDescent="0.35">
      <c r="A84" s="42"/>
      <c r="B84" s="42"/>
      <c r="C84" s="42"/>
      <c r="D84" s="42"/>
      <c r="E84" s="42" t="s">
        <v>229</v>
      </c>
      <c r="F84" s="42"/>
      <c r="G84" s="42"/>
      <c r="H84" s="42"/>
      <c r="I84" s="48"/>
      <c r="J84" s="45"/>
      <c r="K84" s="48"/>
      <c r="L84" s="45"/>
      <c r="M84" s="48"/>
      <c r="N84" s="45"/>
      <c r="O84" s="47"/>
      <c r="P84" s="45"/>
      <c r="Q84" s="48"/>
      <c r="R84" s="45"/>
      <c r="S84" s="48"/>
      <c r="T84" s="45"/>
      <c r="U84" s="48"/>
      <c r="V84" s="45"/>
      <c r="W84" s="47"/>
      <c r="X84" s="45"/>
      <c r="Y84" s="48"/>
      <c r="Z84" s="45"/>
      <c r="AA84" s="48"/>
      <c r="AB84" s="45"/>
      <c r="AC84" s="48"/>
      <c r="AD84" s="45"/>
      <c r="AE84" s="47"/>
      <c r="AF84" s="45"/>
      <c r="AG84" s="48"/>
      <c r="AH84" s="45"/>
      <c r="AI84" s="48"/>
      <c r="AJ84" s="45"/>
      <c r="AK84" s="48"/>
      <c r="AL84" s="45"/>
      <c r="AM84" s="47"/>
      <c r="AN84" s="45"/>
      <c r="AO84" s="48"/>
      <c r="AP84" s="45"/>
      <c r="AQ84" s="48"/>
      <c r="AR84" s="45"/>
      <c r="AS84" s="48"/>
      <c r="AT84" s="45"/>
      <c r="AU84" s="47"/>
      <c r="AV84" s="45"/>
      <c r="AW84" s="48"/>
      <c r="AX84" s="45"/>
      <c r="AY84" s="48"/>
      <c r="AZ84" s="45"/>
      <c r="BA84" s="48"/>
      <c r="BB84" s="45"/>
      <c r="BC84" s="47"/>
      <c r="BD84" s="45"/>
      <c r="BE84" s="48"/>
      <c r="BF84" s="45"/>
      <c r="BG84" s="48"/>
      <c r="BH84" s="45"/>
      <c r="BI84" s="48"/>
      <c r="BJ84" s="45"/>
      <c r="BK84" s="47"/>
      <c r="BL84" s="45"/>
      <c r="BM84" s="48"/>
      <c r="BN84" s="45"/>
      <c r="BO84" s="48"/>
      <c r="BP84" s="45"/>
      <c r="BQ84" s="48"/>
      <c r="BR84" s="45"/>
      <c r="BS84" s="47"/>
      <c r="BT84" s="45"/>
      <c r="BU84" s="48"/>
      <c r="BV84" s="45"/>
      <c r="BW84" s="48"/>
      <c r="BX84" s="45"/>
      <c r="BY84" s="48"/>
      <c r="BZ84" s="45"/>
      <c r="CA84" s="47"/>
      <c r="CB84" s="45"/>
      <c r="CC84" s="48"/>
      <c r="CD84" s="45"/>
      <c r="CE84" s="48"/>
      <c r="CF84" s="45"/>
      <c r="CG84" s="48"/>
      <c r="CH84" s="45"/>
      <c r="CI84" s="47"/>
      <c r="CJ84" s="45"/>
      <c r="CK84" s="48"/>
      <c r="CL84" s="45"/>
      <c r="CM84" s="48"/>
      <c r="CN84" s="45"/>
      <c r="CO84" s="48"/>
      <c r="CP84" s="45"/>
      <c r="CQ84" s="47"/>
      <c r="CR84" s="45"/>
      <c r="CS84" s="48"/>
      <c r="CT84" s="45"/>
      <c r="CU84" s="48"/>
      <c r="CV84" s="45"/>
      <c r="CW84" s="48"/>
      <c r="CX84" s="45"/>
      <c r="CY84" s="47"/>
    </row>
    <row r="85" spans="1:103" x14ac:dyDescent="0.35">
      <c r="A85" s="42"/>
      <c r="B85" s="42"/>
      <c r="C85" s="42"/>
      <c r="D85" s="42"/>
      <c r="E85" s="42"/>
      <c r="F85" s="42" t="s">
        <v>228</v>
      </c>
      <c r="G85" s="42"/>
      <c r="H85" s="42"/>
      <c r="I85" s="48">
        <v>5222.13</v>
      </c>
      <c r="J85" s="45"/>
      <c r="K85" s="48">
        <v>8012</v>
      </c>
      <c r="L85" s="45"/>
      <c r="M85" s="48">
        <f t="shared" ref="M85:M92" si="66">ROUND((I85-K85),5)</f>
        <v>-2789.87</v>
      </c>
      <c r="N85" s="45"/>
      <c r="O85" s="47">
        <f t="shared" ref="O85:O92" si="67">ROUND(IF(K85=0, IF(I85=0, 0, 1), I85/K85),5)</f>
        <v>0.65178999999999998</v>
      </c>
      <c r="P85" s="45"/>
      <c r="Q85" s="48">
        <v>5869.1</v>
      </c>
      <c r="R85" s="45"/>
      <c r="S85" s="48">
        <v>8012</v>
      </c>
      <c r="T85" s="45"/>
      <c r="U85" s="48">
        <f t="shared" ref="U85:U92" si="68">ROUND((Q85-S85),5)</f>
        <v>-2142.9</v>
      </c>
      <c r="V85" s="45"/>
      <c r="W85" s="47">
        <f t="shared" ref="W85:W92" si="69">ROUND(IF(S85=0, IF(Q85=0, 0, 1), Q85/S85),5)</f>
        <v>0.73253999999999997</v>
      </c>
      <c r="X85" s="45"/>
      <c r="Y85" s="48">
        <v>6199.53</v>
      </c>
      <c r="Z85" s="45"/>
      <c r="AA85" s="48">
        <v>8012</v>
      </c>
      <c r="AB85" s="45"/>
      <c r="AC85" s="48">
        <f t="shared" ref="AC85:AC92" si="70">ROUND((Y85-AA85),5)</f>
        <v>-1812.47</v>
      </c>
      <c r="AD85" s="45"/>
      <c r="AE85" s="47">
        <f t="shared" ref="AE85:AE92" si="71">ROUND(IF(AA85=0, IF(Y85=0, 0, 1), Y85/AA85),5)</f>
        <v>0.77378000000000002</v>
      </c>
      <c r="AF85" s="45"/>
      <c r="AG85" s="48">
        <v>6055.78</v>
      </c>
      <c r="AH85" s="45"/>
      <c r="AI85" s="48">
        <v>8012</v>
      </c>
      <c r="AJ85" s="45"/>
      <c r="AK85" s="48">
        <f t="shared" ref="AK85:AK92" si="72">ROUND((AG85-AI85),5)</f>
        <v>-1956.22</v>
      </c>
      <c r="AL85" s="45"/>
      <c r="AM85" s="47">
        <f t="shared" ref="AM85:AM92" si="73">ROUND(IF(AI85=0, IF(AG85=0, 0, 1), AG85/AI85),5)</f>
        <v>0.75583999999999996</v>
      </c>
      <c r="AN85" s="45"/>
      <c r="AO85" s="48">
        <v>6246.75</v>
      </c>
      <c r="AP85" s="45"/>
      <c r="AQ85" s="48">
        <v>8012</v>
      </c>
      <c r="AR85" s="45"/>
      <c r="AS85" s="48">
        <f t="shared" ref="AS85:AS92" si="74">ROUND((AO85-AQ85),5)</f>
        <v>-1765.25</v>
      </c>
      <c r="AT85" s="45"/>
      <c r="AU85" s="47">
        <f t="shared" ref="AU85:AU92" si="75">ROUND(IF(AQ85=0, IF(AO85=0, 0, 1), AO85/AQ85),5)</f>
        <v>0.77966999999999997</v>
      </c>
      <c r="AV85" s="45"/>
      <c r="AW85" s="48">
        <v>16115.81</v>
      </c>
      <c r="AX85" s="45"/>
      <c r="AY85" s="48">
        <v>8012</v>
      </c>
      <c r="AZ85" s="45"/>
      <c r="BA85" s="48">
        <f t="shared" ref="BA85:BA92" si="76">ROUND((AW85-AY85),5)</f>
        <v>8103.81</v>
      </c>
      <c r="BB85" s="45"/>
      <c r="BC85" s="47">
        <f t="shared" ref="BC85:BC92" si="77">ROUND(IF(AY85=0, IF(AW85=0, 0, 1), AW85/AY85),5)</f>
        <v>2.01146</v>
      </c>
      <c r="BD85" s="45"/>
      <c r="BE85" s="48">
        <v>5363.04</v>
      </c>
      <c r="BF85" s="45"/>
      <c r="BG85" s="48">
        <v>8012</v>
      </c>
      <c r="BH85" s="45"/>
      <c r="BI85" s="48">
        <f t="shared" ref="BI85:BI92" si="78">ROUND((BE85-BG85),5)</f>
        <v>-2648.96</v>
      </c>
      <c r="BJ85" s="45"/>
      <c r="BK85" s="47">
        <f t="shared" ref="BK85:BK92" si="79">ROUND(IF(BG85=0, IF(BE85=0, 0, 1), BE85/BG85),5)</f>
        <v>0.66937999999999998</v>
      </c>
      <c r="BL85" s="45"/>
      <c r="BM85" s="48">
        <v>5202.7</v>
      </c>
      <c r="BN85" s="45"/>
      <c r="BO85" s="48">
        <v>8012</v>
      </c>
      <c r="BP85" s="45"/>
      <c r="BQ85" s="48">
        <f t="shared" ref="BQ85:BQ92" si="80">ROUND((BM85-BO85),5)</f>
        <v>-2809.3</v>
      </c>
      <c r="BR85" s="45"/>
      <c r="BS85" s="47">
        <f t="shared" ref="BS85:BS92" si="81">ROUND(IF(BO85=0, IF(BM85=0, 0, 1), BM85/BO85),5)</f>
        <v>0.64936000000000005</v>
      </c>
      <c r="BT85" s="45"/>
      <c r="BU85" s="48">
        <v>5554.1</v>
      </c>
      <c r="BV85" s="45"/>
      <c r="BW85" s="48">
        <v>8012</v>
      </c>
      <c r="BX85" s="45"/>
      <c r="BY85" s="48">
        <f t="shared" ref="BY85:BY92" si="82">ROUND((BU85-BW85),5)</f>
        <v>-2457.9</v>
      </c>
      <c r="BZ85" s="45"/>
      <c r="CA85" s="47">
        <f t="shared" ref="CA85:CA92" si="83">ROUND(IF(BW85=0, IF(BU85=0, 0, 1), BU85/BW85),5)</f>
        <v>0.69321999999999995</v>
      </c>
      <c r="CB85" s="45"/>
      <c r="CC85" s="48">
        <v>6184.12</v>
      </c>
      <c r="CD85" s="45"/>
      <c r="CE85" s="48">
        <v>8012</v>
      </c>
      <c r="CF85" s="45"/>
      <c r="CG85" s="48">
        <f t="shared" ref="CG85:CG92" si="84">ROUND((CC85-CE85),5)</f>
        <v>-1827.88</v>
      </c>
      <c r="CH85" s="45"/>
      <c r="CI85" s="47">
        <f t="shared" ref="CI85:CI92" si="85">ROUND(IF(CE85=0, IF(CC85=0, 0, 1), CC85/CE85),5)</f>
        <v>0.77185999999999999</v>
      </c>
      <c r="CJ85" s="45"/>
      <c r="CK85" s="48">
        <v>6304.14</v>
      </c>
      <c r="CL85" s="45"/>
      <c r="CM85" s="48">
        <v>8012</v>
      </c>
      <c r="CN85" s="45"/>
      <c r="CO85" s="48">
        <f t="shared" ref="CO85:CO92" si="86">ROUND((CK85-CM85),5)</f>
        <v>-1707.86</v>
      </c>
      <c r="CP85" s="45"/>
      <c r="CQ85" s="47">
        <f t="shared" ref="CQ85:CQ92" si="87">ROUND(IF(CM85=0, IF(CK85=0, 0, 1), CK85/CM85),5)</f>
        <v>0.78683999999999998</v>
      </c>
      <c r="CR85" s="45"/>
      <c r="CS85" s="48">
        <f t="shared" ref="CS85:CS94" si="88">ROUND(I85+Q85+Y85+AG85+AO85+AW85+BE85+BM85+BU85+CC85+CK85,5)</f>
        <v>74317.2</v>
      </c>
      <c r="CT85" s="45"/>
      <c r="CU85" s="48">
        <f t="shared" ref="CU85:CU92" si="89">ROUND(K85+S85+AA85+AI85+AQ85+AY85+BG85+BO85+BW85+CE85+CM85,5)</f>
        <v>88132</v>
      </c>
      <c r="CV85" s="45"/>
      <c r="CW85" s="48">
        <f t="shared" ref="CW85:CW92" si="90">ROUND((CS85-CU85),5)</f>
        <v>-13814.8</v>
      </c>
      <c r="CX85" s="45"/>
      <c r="CY85" s="47">
        <f t="shared" ref="CY85:CY92" si="91">ROUND(IF(CU85=0, IF(CS85=0, 0, 1), CS85/CU85),5)</f>
        <v>0.84325000000000006</v>
      </c>
    </row>
    <row r="86" spans="1:103" x14ac:dyDescent="0.35">
      <c r="A86" s="42"/>
      <c r="B86" s="42"/>
      <c r="C86" s="42"/>
      <c r="D86" s="42"/>
      <c r="E86" s="42"/>
      <c r="F86" s="42" t="s">
        <v>227</v>
      </c>
      <c r="G86" s="42"/>
      <c r="H86" s="42"/>
      <c r="I86" s="48">
        <v>1214.31</v>
      </c>
      <c r="J86" s="45"/>
      <c r="K86" s="48">
        <v>1874</v>
      </c>
      <c r="L86" s="45"/>
      <c r="M86" s="48">
        <f t="shared" si="66"/>
        <v>-659.69</v>
      </c>
      <c r="N86" s="45"/>
      <c r="O86" s="47">
        <f t="shared" si="67"/>
        <v>0.64798</v>
      </c>
      <c r="P86" s="45"/>
      <c r="Q86" s="48">
        <v>1372.65</v>
      </c>
      <c r="R86" s="45"/>
      <c r="S86" s="48">
        <v>1874</v>
      </c>
      <c r="T86" s="45"/>
      <c r="U86" s="48">
        <f t="shared" si="68"/>
        <v>-501.35</v>
      </c>
      <c r="V86" s="45"/>
      <c r="W86" s="47">
        <f t="shared" si="69"/>
        <v>0.73246999999999995</v>
      </c>
      <c r="X86" s="45"/>
      <c r="Y86" s="48">
        <v>1449.9</v>
      </c>
      <c r="Z86" s="45"/>
      <c r="AA86" s="48">
        <v>1874</v>
      </c>
      <c r="AB86" s="45"/>
      <c r="AC86" s="48">
        <f t="shared" si="70"/>
        <v>-424.1</v>
      </c>
      <c r="AD86" s="45"/>
      <c r="AE86" s="47">
        <f t="shared" si="71"/>
        <v>0.77368999999999999</v>
      </c>
      <c r="AF86" s="45"/>
      <c r="AG86" s="48">
        <v>1416.24</v>
      </c>
      <c r="AH86" s="45"/>
      <c r="AI86" s="48">
        <v>1874</v>
      </c>
      <c r="AJ86" s="45"/>
      <c r="AK86" s="48">
        <f t="shared" si="72"/>
        <v>-457.76</v>
      </c>
      <c r="AL86" s="45"/>
      <c r="AM86" s="47">
        <f t="shared" si="73"/>
        <v>0.75573000000000001</v>
      </c>
      <c r="AN86" s="45"/>
      <c r="AO86" s="48">
        <v>1460.96</v>
      </c>
      <c r="AP86" s="45"/>
      <c r="AQ86" s="48">
        <v>1874</v>
      </c>
      <c r="AR86" s="45"/>
      <c r="AS86" s="48">
        <f t="shared" si="74"/>
        <v>-413.04</v>
      </c>
      <c r="AT86" s="45"/>
      <c r="AU86" s="47">
        <f t="shared" si="75"/>
        <v>0.77959000000000001</v>
      </c>
      <c r="AV86" s="45"/>
      <c r="AW86" s="48">
        <v>3769</v>
      </c>
      <c r="AX86" s="45"/>
      <c r="AY86" s="48">
        <v>1874</v>
      </c>
      <c r="AZ86" s="45"/>
      <c r="BA86" s="48">
        <f t="shared" si="76"/>
        <v>1895</v>
      </c>
      <c r="BB86" s="45"/>
      <c r="BC86" s="47">
        <f t="shared" si="77"/>
        <v>2.0112100000000002</v>
      </c>
      <c r="BD86" s="45"/>
      <c r="BE86" s="48">
        <v>1254.28</v>
      </c>
      <c r="BF86" s="45"/>
      <c r="BG86" s="48">
        <v>1874</v>
      </c>
      <c r="BH86" s="45"/>
      <c r="BI86" s="48">
        <f t="shared" si="78"/>
        <v>-619.72</v>
      </c>
      <c r="BJ86" s="45"/>
      <c r="BK86" s="47">
        <f t="shared" si="79"/>
        <v>0.66930999999999996</v>
      </c>
      <c r="BL86" s="45"/>
      <c r="BM86" s="48">
        <v>1216.74</v>
      </c>
      <c r="BN86" s="45"/>
      <c r="BO86" s="48">
        <v>1874</v>
      </c>
      <c r="BP86" s="45"/>
      <c r="BQ86" s="48">
        <f t="shared" si="80"/>
        <v>-657.26</v>
      </c>
      <c r="BR86" s="45"/>
      <c r="BS86" s="47">
        <f t="shared" si="81"/>
        <v>0.64927000000000001</v>
      </c>
      <c r="BT86" s="45"/>
      <c r="BU86" s="48">
        <v>1298.92</v>
      </c>
      <c r="BV86" s="45"/>
      <c r="BW86" s="48">
        <v>1874</v>
      </c>
      <c r="BX86" s="45"/>
      <c r="BY86" s="48">
        <f t="shared" si="82"/>
        <v>-575.08000000000004</v>
      </c>
      <c r="BZ86" s="45"/>
      <c r="CA86" s="47">
        <f t="shared" si="83"/>
        <v>0.69313000000000002</v>
      </c>
      <c r="CB86" s="45"/>
      <c r="CC86" s="48">
        <v>1446.32</v>
      </c>
      <c r="CD86" s="45"/>
      <c r="CE86" s="48">
        <v>1873</v>
      </c>
      <c r="CF86" s="45"/>
      <c r="CG86" s="48">
        <f t="shared" si="84"/>
        <v>-426.68</v>
      </c>
      <c r="CH86" s="45"/>
      <c r="CI86" s="47">
        <f t="shared" si="85"/>
        <v>0.77219000000000004</v>
      </c>
      <c r="CJ86" s="45"/>
      <c r="CK86" s="48">
        <v>1474.36</v>
      </c>
      <c r="CL86" s="45"/>
      <c r="CM86" s="48">
        <v>1873</v>
      </c>
      <c r="CN86" s="45"/>
      <c r="CO86" s="48">
        <f t="shared" si="86"/>
        <v>-398.64</v>
      </c>
      <c r="CP86" s="45"/>
      <c r="CQ86" s="47">
        <f t="shared" si="87"/>
        <v>0.78715999999999997</v>
      </c>
      <c r="CR86" s="45"/>
      <c r="CS86" s="48">
        <f t="shared" si="88"/>
        <v>17373.68</v>
      </c>
      <c r="CT86" s="45"/>
      <c r="CU86" s="48">
        <f t="shared" si="89"/>
        <v>20612</v>
      </c>
      <c r="CV86" s="45"/>
      <c r="CW86" s="48">
        <f t="shared" si="90"/>
        <v>-3238.32</v>
      </c>
      <c r="CX86" s="45"/>
      <c r="CY86" s="47">
        <f t="shared" si="91"/>
        <v>0.84289000000000003</v>
      </c>
    </row>
    <row r="87" spans="1:103" x14ac:dyDescent="0.35">
      <c r="A87" s="42"/>
      <c r="B87" s="42"/>
      <c r="C87" s="42"/>
      <c r="D87" s="42"/>
      <c r="E87" s="42"/>
      <c r="F87" s="42" t="s">
        <v>226</v>
      </c>
      <c r="G87" s="42"/>
      <c r="H87" s="42"/>
      <c r="I87" s="48">
        <v>2770.55</v>
      </c>
      <c r="J87" s="45"/>
      <c r="K87" s="48">
        <v>2522</v>
      </c>
      <c r="L87" s="45"/>
      <c r="M87" s="48">
        <f t="shared" si="66"/>
        <v>248.55</v>
      </c>
      <c r="N87" s="45"/>
      <c r="O87" s="47">
        <f t="shared" si="67"/>
        <v>1.0985499999999999</v>
      </c>
      <c r="P87" s="45"/>
      <c r="Q87" s="48">
        <v>1969.18</v>
      </c>
      <c r="R87" s="45"/>
      <c r="S87" s="48">
        <v>2522</v>
      </c>
      <c r="T87" s="45"/>
      <c r="U87" s="48">
        <f t="shared" si="68"/>
        <v>-552.82000000000005</v>
      </c>
      <c r="V87" s="45"/>
      <c r="W87" s="47">
        <f t="shared" si="69"/>
        <v>0.78080000000000005</v>
      </c>
      <c r="X87" s="45"/>
      <c r="Y87" s="48">
        <v>1817.91</v>
      </c>
      <c r="Z87" s="45"/>
      <c r="AA87" s="48">
        <v>2522</v>
      </c>
      <c r="AB87" s="45"/>
      <c r="AC87" s="48">
        <f t="shared" si="70"/>
        <v>-704.09</v>
      </c>
      <c r="AD87" s="45"/>
      <c r="AE87" s="47">
        <f t="shared" si="71"/>
        <v>0.72082000000000002</v>
      </c>
      <c r="AF87" s="45"/>
      <c r="AG87" s="48">
        <v>2074.64</v>
      </c>
      <c r="AH87" s="45"/>
      <c r="AI87" s="48">
        <v>2522</v>
      </c>
      <c r="AJ87" s="45"/>
      <c r="AK87" s="48">
        <f t="shared" si="72"/>
        <v>-447.36</v>
      </c>
      <c r="AL87" s="45"/>
      <c r="AM87" s="47">
        <f t="shared" si="73"/>
        <v>0.82262000000000002</v>
      </c>
      <c r="AN87" s="45"/>
      <c r="AO87" s="48">
        <v>1695.01</v>
      </c>
      <c r="AP87" s="45"/>
      <c r="AQ87" s="48">
        <v>2522</v>
      </c>
      <c r="AR87" s="45"/>
      <c r="AS87" s="48">
        <f t="shared" si="74"/>
        <v>-826.99</v>
      </c>
      <c r="AT87" s="45"/>
      <c r="AU87" s="47">
        <f t="shared" si="75"/>
        <v>0.67208999999999997</v>
      </c>
      <c r="AV87" s="45"/>
      <c r="AW87" s="48">
        <v>2713.46</v>
      </c>
      <c r="AX87" s="45"/>
      <c r="AY87" s="48">
        <v>2522</v>
      </c>
      <c r="AZ87" s="45"/>
      <c r="BA87" s="48">
        <f t="shared" si="76"/>
        <v>191.46</v>
      </c>
      <c r="BB87" s="45"/>
      <c r="BC87" s="47">
        <f t="shared" si="77"/>
        <v>1.07592</v>
      </c>
      <c r="BD87" s="45"/>
      <c r="BE87" s="48">
        <v>1638.22</v>
      </c>
      <c r="BF87" s="45"/>
      <c r="BG87" s="48">
        <v>2522</v>
      </c>
      <c r="BH87" s="45"/>
      <c r="BI87" s="48">
        <f t="shared" si="78"/>
        <v>-883.78</v>
      </c>
      <c r="BJ87" s="45"/>
      <c r="BK87" s="47">
        <f t="shared" si="79"/>
        <v>0.64956999999999998</v>
      </c>
      <c r="BL87" s="45"/>
      <c r="BM87" s="48">
        <v>1666.57</v>
      </c>
      <c r="BN87" s="45"/>
      <c r="BO87" s="48">
        <v>2522</v>
      </c>
      <c r="BP87" s="45"/>
      <c r="BQ87" s="48">
        <f t="shared" si="80"/>
        <v>-855.43</v>
      </c>
      <c r="BR87" s="45"/>
      <c r="BS87" s="47">
        <f t="shared" si="81"/>
        <v>0.66081000000000001</v>
      </c>
      <c r="BT87" s="45"/>
      <c r="BU87" s="48">
        <v>1680.63</v>
      </c>
      <c r="BV87" s="45"/>
      <c r="BW87" s="48">
        <v>2521</v>
      </c>
      <c r="BX87" s="45"/>
      <c r="BY87" s="48">
        <f t="shared" si="82"/>
        <v>-840.37</v>
      </c>
      <c r="BZ87" s="45"/>
      <c r="CA87" s="47">
        <f t="shared" si="83"/>
        <v>0.66664999999999996</v>
      </c>
      <c r="CB87" s="45"/>
      <c r="CC87" s="48">
        <v>1876.76</v>
      </c>
      <c r="CD87" s="45"/>
      <c r="CE87" s="48">
        <v>2521</v>
      </c>
      <c r="CF87" s="45"/>
      <c r="CG87" s="48">
        <f t="shared" si="84"/>
        <v>-644.24</v>
      </c>
      <c r="CH87" s="45"/>
      <c r="CI87" s="47">
        <f t="shared" si="85"/>
        <v>0.74444999999999995</v>
      </c>
      <c r="CJ87" s="45"/>
      <c r="CK87" s="48">
        <v>1861.42</v>
      </c>
      <c r="CL87" s="45"/>
      <c r="CM87" s="48">
        <v>2521</v>
      </c>
      <c r="CN87" s="45"/>
      <c r="CO87" s="48">
        <f t="shared" si="86"/>
        <v>-659.58</v>
      </c>
      <c r="CP87" s="45"/>
      <c r="CQ87" s="47">
        <f t="shared" si="87"/>
        <v>0.73836999999999997</v>
      </c>
      <c r="CR87" s="45"/>
      <c r="CS87" s="48">
        <f t="shared" si="88"/>
        <v>21764.35</v>
      </c>
      <c r="CT87" s="45"/>
      <c r="CU87" s="48">
        <f t="shared" si="89"/>
        <v>27739</v>
      </c>
      <c r="CV87" s="45"/>
      <c r="CW87" s="48">
        <f t="shared" si="90"/>
        <v>-5974.65</v>
      </c>
      <c r="CX87" s="45"/>
      <c r="CY87" s="47">
        <f t="shared" si="91"/>
        <v>0.78461000000000003</v>
      </c>
    </row>
    <row r="88" spans="1:103" x14ac:dyDescent="0.35">
      <c r="A88" s="42"/>
      <c r="B88" s="42"/>
      <c r="C88" s="42"/>
      <c r="D88" s="42"/>
      <c r="E88" s="42"/>
      <c r="F88" s="42" t="s">
        <v>225</v>
      </c>
      <c r="G88" s="42"/>
      <c r="H88" s="42"/>
      <c r="I88" s="48">
        <v>20319.63</v>
      </c>
      <c r="J88" s="45"/>
      <c r="K88" s="48">
        <v>32590</v>
      </c>
      <c r="L88" s="45"/>
      <c r="M88" s="48">
        <f t="shared" si="66"/>
        <v>-12270.37</v>
      </c>
      <c r="N88" s="45"/>
      <c r="O88" s="47">
        <f t="shared" si="67"/>
        <v>0.62348999999999999</v>
      </c>
      <c r="P88" s="45"/>
      <c r="Q88" s="48">
        <v>23057.93</v>
      </c>
      <c r="R88" s="45"/>
      <c r="S88" s="48">
        <v>32590</v>
      </c>
      <c r="T88" s="45"/>
      <c r="U88" s="48">
        <f t="shared" si="68"/>
        <v>-9532.07</v>
      </c>
      <c r="V88" s="45"/>
      <c r="W88" s="47">
        <f t="shared" si="69"/>
        <v>0.70752000000000004</v>
      </c>
      <c r="X88" s="45"/>
      <c r="Y88" s="48">
        <v>19672.830000000002</v>
      </c>
      <c r="Z88" s="45"/>
      <c r="AA88" s="48">
        <v>32590</v>
      </c>
      <c r="AB88" s="45"/>
      <c r="AC88" s="48">
        <f t="shared" si="70"/>
        <v>-12917.17</v>
      </c>
      <c r="AD88" s="45"/>
      <c r="AE88" s="47">
        <f t="shared" si="71"/>
        <v>0.60365000000000002</v>
      </c>
      <c r="AF88" s="45"/>
      <c r="AG88" s="48">
        <v>15534.1</v>
      </c>
      <c r="AH88" s="45"/>
      <c r="AI88" s="48">
        <v>32590</v>
      </c>
      <c r="AJ88" s="45"/>
      <c r="AK88" s="48">
        <f t="shared" si="72"/>
        <v>-17055.900000000001</v>
      </c>
      <c r="AL88" s="45"/>
      <c r="AM88" s="47">
        <f t="shared" si="73"/>
        <v>0.47665000000000002</v>
      </c>
      <c r="AN88" s="45"/>
      <c r="AO88" s="48">
        <v>20700.55</v>
      </c>
      <c r="AP88" s="45"/>
      <c r="AQ88" s="48">
        <v>32590</v>
      </c>
      <c r="AR88" s="45"/>
      <c r="AS88" s="48">
        <f t="shared" si="74"/>
        <v>-11889.45</v>
      </c>
      <c r="AT88" s="45"/>
      <c r="AU88" s="47">
        <f t="shared" si="75"/>
        <v>0.63517999999999997</v>
      </c>
      <c r="AV88" s="45"/>
      <c r="AW88" s="48">
        <v>31963.65</v>
      </c>
      <c r="AX88" s="45"/>
      <c r="AY88" s="48">
        <v>32590</v>
      </c>
      <c r="AZ88" s="45"/>
      <c r="BA88" s="48">
        <f t="shared" si="76"/>
        <v>-626.35</v>
      </c>
      <c r="BB88" s="45"/>
      <c r="BC88" s="47">
        <f t="shared" si="77"/>
        <v>0.98077999999999999</v>
      </c>
      <c r="BD88" s="45"/>
      <c r="BE88" s="48">
        <v>11924.13</v>
      </c>
      <c r="BF88" s="45"/>
      <c r="BG88" s="48">
        <v>32590</v>
      </c>
      <c r="BH88" s="45"/>
      <c r="BI88" s="48">
        <f t="shared" si="78"/>
        <v>-20665.87</v>
      </c>
      <c r="BJ88" s="45"/>
      <c r="BK88" s="47">
        <f t="shared" si="79"/>
        <v>0.36587999999999998</v>
      </c>
      <c r="BL88" s="45"/>
      <c r="BM88" s="48">
        <v>26285.97</v>
      </c>
      <c r="BN88" s="45"/>
      <c r="BO88" s="48">
        <v>32590</v>
      </c>
      <c r="BP88" s="45"/>
      <c r="BQ88" s="48">
        <f t="shared" si="80"/>
        <v>-6304.03</v>
      </c>
      <c r="BR88" s="45"/>
      <c r="BS88" s="47">
        <f t="shared" si="81"/>
        <v>0.80657000000000001</v>
      </c>
      <c r="BT88" s="45"/>
      <c r="BU88" s="48">
        <v>24965.98</v>
      </c>
      <c r="BV88" s="45"/>
      <c r="BW88" s="48">
        <v>32590</v>
      </c>
      <c r="BX88" s="45"/>
      <c r="BY88" s="48">
        <f t="shared" si="82"/>
        <v>-7624.02</v>
      </c>
      <c r="BZ88" s="45"/>
      <c r="CA88" s="47">
        <f t="shared" si="83"/>
        <v>0.76605999999999996</v>
      </c>
      <c r="CB88" s="45"/>
      <c r="CC88" s="48">
        <v>24250.99</v>
      </c>
      <c r="CD88" s="45"/>
      <c r="CE88" s="48">
        <v>32590</v>
      </c>
      <c r="CF88" s="45"/>
      <c r="CG88" s="48">
        <f t="shared" si="84"/>
        <v>-8339.01</v>
      </c>
      <c r="CH88" s="45"/>
      <c r="CI88" s="47">
        <f t="shared" si="85"/>
        <v>0.74412</v>
      </c>
      <c r="CJ88" s="45"/>
      <c r="CK88" s="48">
        <v>24505.48</v>
      </c>
      <c r="CL88" s="45"/>
      <c r="CM88" s="48">
        <v>32590</v>
      </c>
      <c r="CN88" s="45"/>
      <c r="CO88" s="48">
        <f t="shared" si="86"/>
        <v>-8084.52</v>
      </c>
      <c r="CP88" s="45"/>
      <c r="CQ88" s="47">
        <f t="shared" si="87"/>
        <v>0.75192999999999999</v>
      </c>
      <c r="CR88" s="45"/>
      <c r="CS88" s="48">
        <f t="shared" si="88"/>
        <v>243181.24</v>
      </c>
      <c r="CT88" s="45"/>
      <c r="CU88" s="48">
        <f t="shared" si="89"/>
        <v>358490</v>
      </c>
      <c r="CV88" s="45"/>
      <c r="CW88" s="48">
        <f t="shared" si="90"/>
        <v>-115308.76</v>
      </c>
      <c r="CX88" s="45"/>
      <c r="CY88" s="47">
        <f t="shared" si="91"/>
        <v>0.67835000000000001</v>
      </c>
    </row>
    <row r="89" spans="1:103" x14ac:dyDescent="0.35">
      <c r="A89" s="42"/>
      <c r="B89" s="42"/>
      <c r="C89" s="42"/>
      <c r="D89" s="42"/>
      <c r="E89" s="42"/>
      <c r="F89" s="42" t="s">
        <v>224</v>
      </c>
      <c r="G89" s="42"/>
      <c r="H89" s="42"/>
      <c r="I89" s="48">
        <v>424.31</v>
      </c>
      <c r="J89" s="45"/>
      <c r="K89" s="48">
        <v>2089</v>
      </c>
      <c r="L89" s="45"/>
      <c r="M89" s="48">
        <f t="shared" si="66"/>
        <v>-1664.69</v>
      </c>
      <c r="N89" s="45"/>
      <c r="O89" s="47">
        <f t="shared" si="67"/>
        <v>0.20311999999999999</v>
      </c>
      <c r="P89" s="45"/>
      <c r="Q89" s="48">
        <v>3510.11</v>
      </c>
      <c r="R89" s="45"/>
      <c r="S89" s="48">
        <v>2089</v>
      </c>
      <c r="T89" s="45"/>
      <c r="U89" s="48">
        <f t="shared" si="68"/>
        <v>1421.11</v>
      </c>
      <c r="V89" s="45"/>
      <c r="W89" s="47">
        <f t="shared" si="69"/>
        <v>1.68028</v>
      </c>
      <c r="X89" s="45"/>
      <c r="Y89" s="48">
        <v>-15.17</v>
      </c>
      <c r="Z89" s="45"/>
      <c r="AA89" s="48">
        <v>2089</v>
      </c>
      <c r="AB89" s="45"/>
      <c r="AC89" s="48">
        <f t="shared" si="70"/>
        <v>-2104.17</v>
      </c>
      <c r="AD89" s="45"/>
      <c r="AE89" s="47">
        <f t="shared" si="71"/>
        <v>-7.26E-3</v>
      </c>
      <c r="AF89" s="45"/>
      <c r="AG89" s="48">
        <v>1780.66</v>
      </c>
      <c r="AH89" s="45"/>
      <c r="AI89" s="48">
        <v>2089</v>
      </c>
      <c r="AJ89" s="45"/>
      <c r="AK89" s="48">
        <f t="shared" si="72"/>
        <v>-308.33999999999997</v>
      </c>
      <c r="AL89" s="45"/>
      <c r="AM89" s="47">
        <f t="shared" si="73"/>
        <v>0.85240000000000005</v>
      </c>
      <c r="AN89" s="45"/>
      <c r="AO89" s="48">
        <v>1672.7</v>
      </c>
      <c r="AP89" s="45"/>
      <c r="AQ89" s="48">
        <v>2089</v>
      </c>
      <c r="AR89" s="45"/>
      <c r="AS89" s="48">
        <f t="shared" si="74"/>
        <v>-416.3</v>
      </c>
      <c r="AT89" s="45"/>
      <c r="AU89" s="47">
        <f t="shared" si="75"/>
        <v>0.80071999999999999</v>
      </c>
      <c r="AV89" s="45"/>
      <c r="AW89" s="48">
        <v>0</v>
      </c>
      <c r="AX89" s="45"/>
      <c r="AY89" s="48">
        <v>2089</v>
      </c>
      <c r="AZ89" s="45"/>
      <c r="BA89" s="48">
        <f t="shared" si="76"/>
        <v>-2089</v>
      </c>
      <c r="BB89" s="45"/>
      <c r="BC89" s="47">
        <f t="shared" si="77"/>
        <v>0</v>
      </c>
      <c r="BD89" s="45"/>
      <c r="BE89" s="48">
        <v>2951.75</v>
      </c>
      <c r="BF89" s="45"/>
      <c r="BG89" s="48">
        <v>2089</v>
      </c>
      <c r="BH89" s="45"/>
      <c r="BI89" s="48">
        <f t="shared" si="78"/>
        <v>862.75</v>
      </c>
      <c r="BJ89" s="45"/>
      <c r="BK89" s="47">
        <f t="shared" si="79"/>
        <v>1.413</v>
      </c>
      <c r="BL89" s="45"/>
      <c r="BM89" s="48">
        <v>1922.07</v>
      </c>
      <c r="BN89" s="45"/>
      <c r="BO89" s="48">
        <v>2089</v>
      </c>
      <c r="BP89" s="45"/>
      <c r="BQ89" s="48">
        <f t="shared" si="80"/>
        <v>-166.93</v>
      </c>
      <c r="BR89" s="45"/>
      <c r="BS89" s="47">
        <f t="shared" si="81"/>
        <v>0.92008999999999996</v>
      </c>
      <c r="BT89" s="45"/>
      <c r="BU89" s="48">
        <v>1725.47</v>
      </c>
      <c r="BV89" s="45"/>
      <c r="BW89" s="48">
        <v>2089</v>
      </c>
      <c r="BX89" s="45"/>
      <c r="BY89" s="48">
        <f t="shared" si="82"/>
        <v>-363.53</v>
      </c>
      <c r="BZ89" s="45"/>
      <c r="CA89" s="47">
        <f t="shared" si="83"/>
        <v>0.82598000000000005</v>
      </c>
      <c r="CB89" s="45"/>
      <c r="CC89" s="48">
        <v>1756.62</v>
      </c>
      <c r="CD89" s="45"/>
      <c r="CE89" s="48">
        <v>2090</v>
      </c>
      <c r="CF89" s="45"/>
      <c r="CG89" s="48">
        <f t="shared" si="84"/>
        <v>-333.38</v>
      </c>
      <c r="CH89" s="45"/>
      <c r="CI89" s="47">
        <f t="shared" si="85"/>
        <v>0.84048999999999996</v>
      </c>
      <c r="CJ89" s="45"/>
      <c r="CK89" s="48">
        <v>1621.08</v>
      </c>
      <c r="CL89" s="45"/>
      <c r="CM89" s="48">
        <v>2090</v>
      </c>
      <c r="CN89" s="45"/>
      <c r="CO89" s="48">
        <f t="shared" si="86"/>
        <v>-468.92</v>
      </c>
      <c r="CP89" s="45"/>
      <c r="CQ89" s="47">
        <f t="shared" si="87"/>
        <v>0.77564</v>
      </c>
      <c r="CR89" s="45"/>
      <c r="CS89" s="48">
        <f t="shared" si="88"/>
        <v>17349.599999999999</v>
      </c>
      <c r="CT89" s="45"/>
      <c r="CU89" s="48">
        <f t="shared" si="89"/>
        <v>22981</v>
      </c>
      <c r="CV89" s="45"/>
      <c r="CW89" s="48">
        <f t="shared" si="90"/>
        <v>-5631.4</v>
      </c>
      <c r="CX89" s="45"/>
      <c r="CY89" s="47">
        <f t="shared" si="91"/>
        <v>0.75495000000000001</v>
      </c>
    </row>
    <row r="90" spans="1:103" x14ac:dyDescent="0.35">
      <c r="A90" s="42"/>
      <c r="B90" s="42"/>
      <c r="C90" s="42"/>
      <c r="D90" s="42"/>
      <c r="E90" s="42"/>
      <c r="F90" s="42" t="s">
        <v>223</v>
      </c>
      <c r="G90" s="42"/>
      <c r="H90" s="42"/>
      <c r="I90" s="48">
        <v>1020</v>
      </c>
      <c r="J90" s="45"/>
      <c r="K90" s="48">
        <v>3967</v>
      </c>
      <c r="L90" s="45"/>
      <c r="M90" s="48">
        <f t="shared" si="66"/>
        <v>-2947</v>
      </c>
      <c r="N90" s="45"/>
      <c r="O90" s="47">
        <f t="shared" si="67"/>
        <v>0.25712000000000002</v>
      </c>
      <c r="P90" s="45"/>
      <c r="Q90" s="48">
        <v>1008.82</v>
      </c>
      <c r="R90" s="45"/>
      <c r="S90" s="48">
        <v>3967</v>
      </c>
      <c r="T90" s="45"/>
      <c r="U90" s="48">
        <f t="shared" si="68"/>
        <v>-2958.18</v>
      </c>
      <c r="V90" s="45"/>
      <c r="W90" s="47">
        <f t="shared" si="69"/>
        <v>0.25430000000000003</v>
      </c>
      <c r="X90" s="45"/>
      <c r="Y90" s="48">
        <v>1020</v>
      </c>
      <c r="Z90" s="45"/>
      <c r="AA90" s="48">
        <v>3967</v>
      </c>
      <c r="AB90" s="45"/>
      <c r="AC90" s="48">
        <f t="shared" si="70"/>
        <v>-2947</v>
      </c>
      <c r="AD90" s="45"/>
      <c r="AE90" s="47">
        <f t="shared" si="71"/>
        <v>0.25712000000000002</v>
      </c>
      <c r="AF90" s="45"/>
      <c r="AG90" s="48">
        <v>1067.3900000000001</v>
      </c>
      <c r="AH90" s="45"/>
      <c r="AI90" s="48">
        <v>3967</v>
      </c>
      <c r="AJ90" s="45"/>
      <c r="AK90" s="48">
        <f t="shared" si="72"/>
        <v>-2899.61</v>
      </c>
      <c r="AL90" s="45"/>
      <c r="AM90" s="47">
        <f t="shared" si="73"/>
        <v>0.26906999999999998</v>
      </c>
      <c r="AN90" s="45"/>
      <c r="AO90" s="48">
        <v>952.01</v>
      </c>
      <c r="AP90" s="45"/>
      <c r="AQ90" s="48">
        <v>3967</v>
      </c>
      <c r="AR90" s="45"/>
      <c r="AS90" s="48">
        <f t="shared" si="74"/>
        <v>-3014.99</v>
      </c>
      <c r="AT90" s="45"/>
      <c r="AU90" s="47">
        <f t="shared" si="75"/>
        <v>0.23998</v>
      </c>
      <c r="AV90" s="45"/>
      <c r="AW90" s="48">
        <v>1020</v>
      </c>
      <c r="AX90" s="45"/>
      <c r="AY90" s="48">
        <v>3967</v>
      </c>
      <c r="AZ90" s="45"/>
      <c r="BA90" s="48">
        <f t="shared" si="76"/>
        <v>-2947</v>
      </c>
      <c r="BB90" s="45"/>
      <c r="BC90" s="47">
        <f t="shared" si="77"/>
        <v>0.25712000000000002</v>
      </c>
      <c r="BD90" s="45"/>
      <c r="BE90" s="48">
        <v>1020</v>
      </c>
      <c r="BF90" s="45"/>
      <c r="BG90" s="48">
        <v>3967</v>
      </c>
      <c r="BH90" s="45"/>
      <c r="BI90" s="48">
        <f t="shared" si="78"/>
        <v>-2947</v>
      </c>
      <c r="BJ90" s="45"/>
      <c r="BK90" s="47">
        <f t="shared" si="79"/>
        <v>0.25712000000000002</v>
      </c>
      <c r="BL90" s="45"/>
      <c r="BM90" s="48">
        <v>1020</v>
      </c>
      <c r="BN90" s="45"/>
      <c r="BO90" s="48">
        <v>3967</v>
      </c>
      <c r="BP90" s="45"/>
      <c r="BQ90" s="48">
        <f t="shared" si="80"/>
        <v>-2947</v>
      </c>
      <c r="BR90" s="45"/>
      <c r="BS90" s="47">
        <f t="shared" si="81"/>
        <v>0.25712000000000002</v>
      </c>
      <c r="BT90" s="45"/>
      <c r="BU90" s="48">
        <v>1020</v>
      </c>
      <c r="BV90" s="45"/>
      <c r="BW90" s="48">
        <v>3967</v>
      </c>
      <c r="BX90" s="45"/>
      <c r="BY90" s="48">
        <f t="shared" si="82"/>
        <v>-2947</v>
      </c>
      <c r="BZ90" s="45"/>
      <c r="CA90" s="47">
        <f t="shared" si="83"/>
        <v>0.25712000000000002</v>
      </c>
      <c r="CB90" s="45"/>
      <c r="CC90" s="48">
        <v>1052.29</v>
      </c>
      <c r="CD90" s="45"/>
      <c r="CE90" s="48">
        <v>3968</v>
      </c>
      <c r="CF90" s="45"/>
      <c r="CG90" s="48">
        <f t="shared" si="84"/>
        <v>-2915.71</v>
      </c>
      <c r="CH90" s="45"/>
      <c r="CI90" s="47">
        <f t="shared" si="85"/>
        <v>0.26518999999999998</v>
      </c>
      <c r="CJ90" s="45"/>
      <c r="CK90" s="48">
        <v>1020</v>
      </c>
      <c r="CL90" s="45"/>
      <c r="CM90" s="48">
        <v>3968</v>
      </c>
      <c r="CN90" s="45"/>
      <c r="CO90" s="48">
        <f t="shared" si="86"/>
        <v>-2948</v>
      </c>
      <c r="CP90" s="45"/>
      <c r="CQ90" s="47">
        <f t="shared" si="87"/>
        <v>0.25706000000000001</v>
      </c>
      <c r="CR90" s="45"/>
      <c r="CS90" s="48">
        <f t="shared" si="88"/>
        <v>11220.51</v>
      </c>
      <c r="CT90" s="45"/>
      <c r="CU90" s="48">
        <f t="shared" si="89"/>
        <v>43639</v>
      </c>
      <c r="CV90" s="45"/>
      <c r="CW90" s="48">
        <f t="shared" si="90"/>
        <v>-32418.49</v>
      </c>
      <c r="CX90" s="45"/>
      <c r="CY90" s="47">
        <f t="shared" si="91"/>
        <v>0.25712000000000002</v>
      </c>
    </row>
    <row r="91" spans="1:103" x14ac:dyDescent="0.35">
      <c r="A91" s="42"/>
      <c r="B91" s="42"/>
      <c r="C91" s="42"/>
      <c r="D91" s="42"/>
      <c r="E91" s="42"/>
      <c r="F91" s="42" t="s">
        <v>222</v>
      </c>
      <c r="G91" s="42"/>
      <c r="H91" s="42"/>
      <c r="I91" s="48">
        <v>2601.5</v>
      </c>
      <c r="J91" s="45"/>
      <c r="K91" s="48">
        <v>1050</v>
      </c>
      <c r="L91" s="45"/>
      <c r="M91" s="48">
        <f t="shared" si="66"/>
        <v>1551.5</v>
      </c>
      <c r="N91" s="45"/>
      <c r="O91" s="47">
        <f t="shared" si="67"/>
        <v>2.4776199999999999</v>
      </c>
      <c r="P91" s="45"/>
      <c r="Q91" s="48">
        <v>-2.5299999999999998</v>
      </c>
      <c r="R91" s="45"/>
      <c r="S91" s="48">
        <v>1050</v>
      </c>
      <c r="T91" s="45"/>
      <c r="U91" s="48">
        <f t="shared" si="68"/>
        <v>-1052.53</v>
      </c>
      <c r="V91" s="45"/>
      <c r="W91" s="47">
        <f t="shared" si="69"/>
        <v>-2.4099999999999998E-3</v>
      </c>
      <c r="X91" s="45"/>
      <c r="Y91" s="48">
        <v>0</v>
      </c>
      <c r="Z91" s="45"/>
      <c r="AA91" s="48">
        <v>1050</v>
      </c>
      <c r="AB91" s="45"/>
      <c r="AC91" s="48">
        <f t="shared" si="70"/>
        <v>-1050</v>
      </c>
      <c r="AD91" s="45"/>
      <c r="AE91" s="47">
        <f t="shared" si="71"/>
        <v>0</v>
      </c>
      <c r="AF91" s="45"/>
      <c r="AG91" s="48">
        <v>5199.3599999999997</v>
      </c>
      <c r="AH91" s="45"/>
      <c r="AI91" s="48">
        <v>1050</v>
      </c>
      <c r="AJ91" s="45"/>
      <c r="AK91" s="48">
        <f t="shared" si="72"/>
        <v>4149.3599999999997</v>
      </c>
      <c r="AL91" s="45"/>
      <c r="AM91" s="47">
        <f t="shared" si="73"/>
        <v>4.9517699999999998</v>
      </c>
      <c r="AN91" s="45"/>
      <c r="AO91" s="48">
        <v>-7.99</v>
      </c>
      <c r="AP91" s="45"/>
      <c r="AQ91" s="48">
        <v>1050</v>
      </c>
      <c r="AR91" s="45"/>
      <c r="AS91" s="48">
        <f t="shared" si="74"/>
        <v>-1057.99</v>
      </c>
      <c r="AT91" s="45"/>
      <c r="AU91" s="47">
        <f t="shared" si="75"/>
        <v>-7.6099999999999996E-3</v>
      </c>
      <c r="AV91" s="45"/>
      <c r="AW91" s="48">
        <v>0</v>
      </c>
      <c r="AX91" s="45"/>
      <c r="AY91" s="48">
        <v>1050</v>
      </c>
      <c r="AZ91" s="45"/>
      <c r="BA91" s="48">
        <f t="shared" si="76"/>
        <v>-1050</v>
      </c>
      <c r="BB91" s="45"/>
      <c r="BC91" s="47">
        <f t="shared" si="77"/>
        <v>0</v>
      </c>
      <c r="BD91" s="45"/>
      <c r="BE91" s="48">
        <v>4382.75</v>
      </c>
      <c r="BF91" s="45"/>
      <c r="BG91" s="48">
        <v>1050</v>
      </c>
      <c r="BH91" s="45"/>
      <c r="BI91" s="48">
        <f t="shared" si="78"/>
        <v>3332.75</v>
      </c>
      <c r="BJ91" s="45"/>
      <c r="BK91" s="47">
        <f t="shared" si="79"/>
        <v>4.1740500000000003</v>
      </c>
      <c r="BL91" s="45"/>
      <c r="BM91" s="48">
        <v>0</v>
      </c>
      <c r="BN91" s="45"/>
      <c r="BO91" s="48">
        <v>1050</v>
      </c>
      <c r="BP91" s="45"/>
      <c r="BQ91" s="48">
        <f t="shared" si="80"/>
        <v>-1050</v>
      </c>
      <c r="BR91" s="45"/>
      <c r="BS91" s="47">
        <f t="shared" si="81"/>
        <v>0</v>
      </c>
      <c r="BT91" s="45"/>
      <c r="BU91" s="48">
        <v>0</v>
      </c>
      <c r="BV91" s="45"/>
      <c r="BW91" s="48">
        <v>1050</v>
      </c>
      <c r="BX91" s="45"/>
      <c r="BY91" s="48">
        <f t="shared" si="82"/>
        <v>-1050</v>
      </c>
      <c r="BZ91" s="45"/>
      <c r="CA91" s="47">
        <f t="shared" si="83"/>
        <v>0</v>
      </c>
      <c r="CB91" s="45"/>
      <c r="CC91" s="48">
        <v>4350.46</v>
      </c>
      <c r="CD91" s="45"/>
      <c r="CE91" s="48">
        <v>1050</v>
      </c>
      <c r="CF91" s="45"/>
      <c r="CG91" s="48">
        <f t="shared" si="84"/>
        <v>3300.46</v>
      </c>
      <c r="CH91" s="45"/>
      <c r="CI91" s="47">
        <f t="shared" si="85"/>
        <v>4.1433</v>
      </c>
      <c r="CJ91" s="45"/>
      <c r="CK91" s="48">
        <v>0</v>
      </c>
      <c r="CL91" s="45"/>
      <c r="CM91" s="48">
        <v>1050</v>
      </c>
      <c r="CN91" s="45"/>
      <c r="CO91" s="48">
        <f t="shared" si="86"/>
        <v>-1050</v>
      </c>
      <c r="CP91" s="45"/>
      <c r="CQ91" s="47">
        <f t="shared" si="87"/>
        <v>0</v>
      </c>
      <c r="CR91" s="45"/>
      <c r="CS91" s="48">
        <f t="shared" si="88"/>
        <v>16523.55</v>
      </c>
      <c r="CT91" s="45"/>
      <c r="CU91" s="48">
        <f t="shared" si="89"/>
        <v>11550</v>
      </c>
      <c r="CV91" s="45"/>
      <c r="CW91" s="48">
        <f t="shared" si="90"/>
        <v>4973.55</v>
      </c>
      <c r="CX91" s="45"/>
      <c r="CY91" s="47">
        <f t="shared" si="91"/>
        <v>1.4306099999999999</v>
      </c>
    </row>
    <row r="92" spans="1:103" x14ac:dyDescent="0.35">
      <c r="A92" s="42"/>
      <c r="B92" s="42"/>
      <c r="C92" s="42"/>
      <c r="D92" s="42"/>
      <c r="E92" s="42"/>
      <c r="F92" s="42" t="s">
        <v>221</v>
      </c>
      <c r="G92" s="42"/>
      <c r="H92" s="42"/>
      <c r="I92" s="48">
        <v>83.34</v>
      </c>
      <c r="J92" s="45"/>
      <c r="K92" s="48">
        <v>83</v>
      </c>
      <c r="L92" s="45"/>
      <c r="M92" s="48">
        <f t="shared" si="66"/>
        <v>0.34</v>
      </c>
      <c r="N92" s="45"/>
      <c r="O92" s="47">
        <f t="shared" si="67"/>
        <v>1.0041</v>
      </c>
      <c r="P92" s="45"/>
      <c r="Q92" s="48">
        <v>83.14</v>
      </c>
      <c r="R92" s="45"/>
      <c r="S92" s="48">
        <v>83</v>
      </c>
      <c r="T92" s="45"/>
      <c r="U92" s="48">
        <f t="shared" si="68"/>
        <v>0.14000000000000001</v>
      </c>
      <c r="V92" s="45"/>
      <c r="W92" s="47">
        <f t="shared" si="69"/>
        <v>1.00169</v>
      </c>
      <c r="X92" s="45"/>
      <c r="Y92" s="48">
        <v>43.3</v>
      </c>
      <c r="Z92" s="45"/>
      <c r="AA92" s="48">
        <v>83</v>
      </c>
      <c r="AB92" s="45"/>
      <c r="AC92" s="48">
        <f t="shared" si="70"/>
        <v>-39.700000000000003</v>
      </c>
      <c r="AD92" s="45"/>
      <c r="AE92" s="47">
        <f t="shared" si="71"/>
        <v>0.52168999999999999</v>
      </c>
      <c r="AF92" s="45"/>
      <c r="AG92" s="48">
        <v>86.34</v>
      </c>
      <c r="AH92" s="45"/>
      <c r="AI92" s="48">
        <v>83</v>
      </c>
      <c r="AJ92" s="45"/>
      <c r="AK92" s="48">
        <f t="shared" si="72"/>
        <v>3.34</v>
      </c>
      <c r="AL92" s="45"/>
      <c r="AM92" s="47">
        <f t="shared" si="73"/>
        <v>1.0402400000000001</v>
      </c>
      <c r="AN92" s="45"/>
      <c r="AO92" s="48">
        <v>80.34</v>
      </c>
      <c r="AP92" s="45"/>
      <c r="AQ92" s="48">
        <v>83</v>
      </c>
      <c r="AR92" s="45"/>
      <c r="AS92" s="48">
        <f t="shared" si="74"/>
        <v>-2.66</v>
      </c>
      <c r="AT92" s="45"/>
      <c r="AU92" s="47">
        <f t="shared" si="75"/>
        <v>0.96794999999999998</v>
      </c>
      <c r="AV92" s="45"/>
      <c r="AW92" s="48">
        <v>83.34</v>
      </c>
      <c r="AX92" s="45"/>
      <c r="AY92" s="48">
        <v>83</v>
      </c>
      <c r="AZ92" s="45"/>
      <c r="BA92" s="48">
        <f t="shared" si="76"/>
        <v>0.34</v>
      </c>
      <c r="BB92" s="45"/>
      <c r="BC92" s="47">
        <f t="shared" si="77"/>
        <v>1.0041</v>
      </c>
      <c r="BD92" s="45"/>
      <c r="BE92" s="48">
        <v>83.34</v>
      </c>
      <c r="BF92" s="45"/>
      <c r="BG92" s="48">
        <v>83</v>
      </c>
      <c r="BH92" s="45"/>
      <c r="BI92" s="48">
        <f t="shared" si="78"/>
        <v>0.34</v>
      </c>
      <c r="BJ92" s="45"/>
      <c r="BK92" s="47">
        <f t="shared" si="79"/>
        <v>1.0041</v>
      </c>
      <c r="BL92" s="45"/>
      <c r="BM92" s="48">
        <v>83.34</v>
      </c>
      <c r="BN92" s="45"/>
      <c r="BO92" s="48">
        <v>83</v>
      </c>
      <c r="BP92" s="45"/>
      <c r="BQ92" s="48">
        <f t="shared" si="80"/>
        <v>0.34</v>
      </c>
      <c r="BR92" s="45"/>
      <c r="BS92" s="47">
        <f t="shared" si="81"/>
        <v>1.0041</v>
      </c>
      <c r="BT92" s="45"/>
      <c r="BU92" s="48">
        <v>83.34</v>
      </c>
      <c r="BV92" s="45"/>
      <c r="BW92" s="48">
        <v>84</v>
      </c>
      <c r="BX92" s="45"/>
      <c r="BY92" s="48">
        <f t="shared" si="82"/>
        <v>-0.66</v>
      </c>
      <c r="BZ92" s="45"/>
      <c r="CA92" s="47">
        <f t="shared" si="83"/>
        <v>0.99214000000000002</v>
      </c>
      <c r="CB92" s="45"/>
      <c r="CC92" s="48">
        <v>83.34</v>
      </c>
      <c r="CD92" s="45"/>
      <c r="CE92" s="48">
        <v>84</v>
      </c>
      <c r="CF92" s="45"/>
      <c r="CG92" s="48">
        <f t="shared" si="84"/>
        <v>-0.66</v>
      </c>
      <c r="CH92" s="45"/>
      <c r="CI92" s="47">
        <f t="shared" si="85"/>
        <v>0.99214000000000002</v>
      </c>
      <c r="CJ92" s="45"/>
      <c r="CK92" s="48">
        <v>83.34</v>
      </c>
      <c r="CL92" s="45"/>
      <c r="CM92" s="48">
        <v>84</v>
      </c>
      <c r="CN92" s="45"/>
      <c r="CO92" s="48">
        <f t="shared" si="86"/>
        <v>-0.66</v>
      </c>
      <c r="CP92" s="45"/>
      <c r="CQ92" s="47">
        <f t="shared" si="87"/>
        <v>0.99214000000000002</v>
      </c>
      <c r="CR92" s="45"/>
      <c r="CS92" s="48">
        <f t="shared" si="88"/>
        <v>876.5</v>
      </c>
      <c r="CT92" s="45"/>
      <c r="CU92" s="48">
        <f t="shared" si="89"/>
        <v>916</v>
      </c>
      <c r="CV92" s="45"/>
      <c r="CW92" s="48">
        <f t="shared" si="90"/>
        <v>-39.5</v>
      </c>
      <c r="CX92" s="45"/>
      <c r="CY92" s="47">
        <f t="shared" si="91"/>
        <v>0.95687999999999995</v>
      </c>
    </row>
    <row r="93" spans="1:103" ht="21.75" thickBot="1" x14ac:dyDescent="0.4">
      <c r="A93" s="42"/>
      <c r="B93" s="42"/>
      <c r="C93" s="42"/>
      <c r="D93" s="42"/>
      <c r="E93" s="42"/>
      <c r="F93" s="42" t="s">
        <v>220</v>
      </c>
      <c r="G93" s="42"/>
      <c r="H93" s="42"/>
      <c r="I93" s="50">
        <v>0</v>
      </c>
      <c r="J93" s="45"/>
      <c r="K93" s="50"/>
      <c r="L93" s="45"/>
      <c r="M93" s="50"/>
      <c r="N93" s="45"/>
      <c r="O93" s="49"/>
      <c r="P93" s="45"/>
      <c r="Q93" s="50">
        <v>0</v>
      </c>
      <c r="R93" s="45"/>
      <c r="S93" s="50"/>
      <c r="T93" s="45"/>
      <c r="U93" s="50"/>
      <c r="V93" s="45"/>
      <c r="W93" s="49"/>
      <c r="X93" s="45"/>
      <c r="Y93" s="50">
        <v>0</v>
      </c>
      <c r="Z93" s="45"/>
      <c r="AA93" s="50"/>
      <c r="AB93" s="45"/>
      <c r="AC93" s="50"/>
      <c r="AD93" s="45"/>
      <c r="AE93" s="49"/>
      <c r="AF93" s="45"/>
      <c r="AG93" s="50">
        <v>0</v>
      </c>
      <c r="AH93" s="45"/>
      <c r="AI93" s="50"/>
      <c r="AJ93" s="45"/>
      <c r="AK93" s="50"/>
      <c r="AL93" s="45"/>
      <c r="AM93" s="49"/>
      <c r="AN93" s="45"/>
      <c r="AO93" s="50">
        <v>0</v>
      </c>
      <c r="AP93" s="45"/>
      <c r="AQ93" s="50"/>
      <c r="AR93" s="45"/>
      <c r="AS93" s="50"/>
      <c r="AT93" s="45"/>
      <c r="AU93" s="49"/>
      <c r="AV93" s="45"/>
      <c r="AW93" s="50">
        <v>-0.23</v>
      </c>
      <c r="AX93" s="45"/>
      <c r="AY93" s="50"/>
      <c r="AZ93" s="45"/>
      <c r="BA93" s="50"/>
      <c r="BB93" s="45"/>
      <c r="BC93" s="49"/>
      <c r="BD93" s="45"/>
      <c r="BE93" s="50">
        <v>-4488.37</v>
      </c>
      <c r="BF93" s="45"/>
      <c r="BG93" s="50"/>
      <c r="BH93" s="45"/>
      <c r="BI93" s="50"/>
      <c r="BJ93" s="45"/>
      <c r="BK93" s="49"/>
      <c r="BL93" s="45"/>
      <c r="BM93" s="50">
        <v>0</v>
      </c>
      <c r="BN93" s="45"/>
      <c r="BO93" s="50"/>
      <c r="BP93" s="45"/>
      <c r="BQ93" s="50"/>
      <c r="BR93" s="45"/>
      <c r="BS93" s="49"/>
      <c r="BT93" s="45"/>
      <c r="BU93" s="50">
        <v>0</v>
      </c>
      <c r="BV93" s="45"/>
      <c r="BW93" s="50"/>
      <c r="BX93" s="45"/>
      <c r="BY93" s="50"/>
      <c r="BZ93" s="45"/>
      <c r="CA93" s="49"/>
      <c r="CB93" s="45"/>
      <c r="CC93" s="50">
        <v>0</v>
      </c>
      <c r="CD93" s="45"/>
      <c r="CE93" s="50"/>
      <c r="CF93" s="45"/>
      <c r="CG93" s="50"/>
      <c r="CH93" s="45"/>
      <c r="CI93" s="49"/>
      <c r="CJ93" s="45"/>
      <c r="CK93" s="50">
        <v>0</v>
      </c>
      <c r="CL93" s="45"/>
      <c r="CM93" s="50"/>
      <c r="CN93" s="45"/>
      <c r="CO93" s="50"/>
      <c r="CP93" s="45"/>
      <c r="CQ93" s="49"/>
      <c r="CR93" s="45"/>
      <c r="CS93" s="50">
        <f t="shared" si="88"/>
        <v>-4488.6000000000004</v>
      </c>
      <c r="CT93" s="45"/>
      <c r="CU93" s="50"/>
      <c r="CV93" s="45"/>
      <c r="CW93" s="50"/>
      <c r="CX93" s="45"/>
      <c r="CY93" s="49"/>
    </row>
    <row r="94" spans="1:103" x14ac:dyDescent="0.35">
      <c r="A94" s="42"/>
      <c r="B94" s="42"/>
      <c r="C94" s="42"/>
      <c r="D94" s="42"/>
      <c r="E94" s="42" t="s">
        <v>219</v>
      </c>
      <c r="F94" s="42"/>
      <c r="G94" s="42"/>
      <c r="H94" s="42"/>
      <c r="I94" s="48">
        <f>ROUND(SUM(I84:I93),5)</f>
        <v>33655.769999999997</v>
      </c>
      <c r="J94" s="45"/>
      <c r="K94" s="48">
        <f>ROUND(SUM(K84:K93),5)</f>
        <v>52187</v>
      </c>
      <c r="L94" s="45"/>
      <c r="M94" s="48">
        <f>ROUND((I94-K94),5)</f>
        <v>-18531.23</v>
      </c>
      <c r="N94" s="45"/>
      <c r="O94" s="47">
        <f>ROUND(IF(K94=0, IF(I94=0, 0, 1), I94/K94),5)</f>
        <v>0.64490999999999998</v>
      </c>
      <c r="P94" s="45"/>
      <c r="Q94" s="48">
        <f>ROUND(SUM(Q84:Q93),5)</f>
        <v>36868.400000000001</v>
      </c>
      <c r="R94" s="45"/>
      <c r="S94" s="48">
        <f>ROUND(SUM(S84:S93),5)</f>
        <v>52187</v>
      </c>
      <c r="T94" s="45"/>
      <c r="U94" s="48">
        <f>ROUND((Q94-S94),5)</f>
        <v>-15318.6</v>
      </c>
      <c r="V94" s="45"/>
      <c r="W94" s="47">
        <f>ROUND(IF(S94=0, IF(Q94=0, 0, 1), Q94/S94),5)</f>
        <v>0.70647000000000004</v>
      </c>
      <c r="X94" s="45"/>
      <c r="Y94" s="48">
        <f>ROUND(SUM(Y84:Y93),5)</f>
        <v>30188.3</v>
      </c>
      <c r="Z94" s="45"/>
      <c r="AA94" s="48">
        <f>ROUND(SUM(AA84:AA93),5)</f>
        <v>52187</v>
      </c>
      <c r="AB94" s="45"/>
      <c r="AC94" s="48">
        <f>ROUND((Y94-AA94),5)</f>
        <v>-21998.7</v>
      </c>
      <c r="AD94" s="45"/>
      <c r="AE94" s="47">
        <f>ROUND(IF(AA94=0, IF(Y94=0, 0, 1), Y94/AA94),5)</f>
        <v>0.57845999999999997</v>
      </c>
      <c r="AF94" s="45"/>
      <c r="AG94" s="48">
        <f>ROUND(SUM(AG84:AG93),5)</f>
        <v>33214.51</v>
      </c>
      <c r="AH94" s="45"/>
      <c r="AI94" s="48">
        <f>ROUND(SUM(AI84:AI93),5)</f>
        <v>52187</v>
      </c>
      <c r="AJ94" s="45"/>
      <c r="AK94" s="48">
        <f>ROUND((AG94-AI94),5)</f>
        <v>-18972.490000000002</v>
      </c>
      <c r="AL94" s="45"/>
      <c r="AM94" s="47">
        <f>ROUND(IF(AI94=0, IF(AG94=0, 0, 1), AG94/AI94),5)</f>
        <v>0.63644999999999996</v>
      </c>
      <c r="AN94" s="45"/>
      <c r="AO94" s="48">
        <f>ROUND(SUM(AO84:AO93),5)</f>
        <v>32800.33</v>
      </c>
      <c r="AP94" s="45"/>
      <c r="AQ94" s="48">
        <f>ROUND(SUM(AQ84:AQ93),5)</f>
        <v>52187</v>
      </c>
      <c r="AR94" s="45"/>
      <c r="AS94" s="48">
        <f>ROUND((AO94-AQ94),5)</f>
        <v>-19386.669999999998</v>
      </c>
      <c r="AT94" s="45"/>
      <c r="AU94" s="47">
        <f>ROUND(IF(AQ94=0, IF(AO94=0, 0, 1), AO94/AQ94),5)</f>
        <v>0.62851999999999997</v>
      </c>
      <c r="AV94" s="45"/>
      <c r="AW94" s="48">
        <f>ROUND(SUM(AW84:AW93),5)</f>
        <v>55665.03</v>
      </c>
      <c r="AX94" s="45"/>
      <c r="AY94" s="48">
        <f>ROUND(SUM(AY84:AY93),5)</f>
        <v>52187</v>
      </c>
      <c r="AZ94" s="45"/>
      <c r="BA94" s="48">
        <f>ROUND((AW94-AY94),5)</f>
        <v>3478.03</v>
      </c>
      <c r="BB94" s="45"/>
      <c r="BC94" s="47">
        <f>ROUND(IF(AY94=0, IF(AW94=0, 0, 1), AW94/AY94),5)</f>
        <v>1.0666500000000001</v>
      </c>
      <c r="BD94" s="45"/>
      <c r="BE94" s="48">
        <f>ROUND(SUM(BE84:BE93),5)</f>
        <v>24129.14</v>
      </c>
      <c r="BF94" s="45"/>
      <c r="BG94" s="48">
        <f>ROUND(SUM(BG84:BG93),5)</f>
        <v>52187</v>
      </c>
      <c r="BH94" s="45"/>
      <c r="BI94" s="48">
        <f>ROUND((BE94-BG94),5)</f>
        <v>-28057.86</v>
      </c>
      <c r="BJ94" s="45"/>
      <c r="BK94" s="47">
        <f>ROUND(IF(BG94=0, IF(BE94=0, 0, 1), BE94/BG94),5)</f>
        <v>0.46235999999999999</v>
      </c>
      <c r="BL94" s="45"/>
      <c r="BM94" s="48">
        <f>ROUND(SUM(BM84:BM93),5)</f>
        <v>37397.39</v>
      </c>
      <c r="BN94" s="45"/>
      <c r="BO94" s="48">
        <f>ROUND(SUM(BO84:BO93),5)</f>
        <v>52187</v>
      </c>
      <c r="BP94" s="45"/>
      <c r="BQ94" s="48">
        <f>ROUND((BM94-BO94),5)</f>
        <v>-14789.61</v>
      </c>
      <c r="BR94" s="45"/>
      <c r="BS94" s="47">
        <f>ROUND(IF(BO94=0, IF(BM94=0, 0, 1), BM94/BO94),5)</f>
        <v>0.71660000000000001</v>
      </c>
      <c r="BT94" s="45"/>
      <c r="BU94" s="48">
        <f>ROUND(SUM(BU84:BU93),5)</f>
        <v>36328.44</v>
      </c>
      <c r="BV94" s="45"/>
      <c r="BW94" s="48">
        <f>ROUND(SUM(BW84:BW93),5)</f>
        <v>52187</v>
      </c>
      <c r="BX94" s="45"/>
      <c r="BY94" s="48">
        <f>ROUND((BU94-BW94),5)</f>
        <v>-15858.56</v>
      </c>
      <c r="BZ94" s="45"/>
      <c r="CA94" s="47">
        <f>ROUND(IF(BW94=0, IF(BU94=0, 0, 1), BU94/BW94),5)</f>
        <v>0.69611999999999996</v>
      </c>
      <c r="CB94" s="45"/>
      <c r="CC94" s="48">
        <f>ROUND(SUM(CC84:CC93),5)</f>
        <v>41000.9</v>
      </c>
      <c r="CD94" s="45"/>
      <c r="CE94" s="48">
        <f>ROUND(SUM(CE84:CE93),5)</f>
        <v>52188</v>
      </c>
      <c r="CF94" s="45"/>
      <c r="CG94" s="48">
        <f>ROUND((CC94-CE94),5)</f>
        <v>-11187.1</v>
      </c>
      <c r="CH94" s="45"/>
      <c r="CI94" s="47">
        <f>ROUND(IF(CE94=0, IF(CC94=0, 0, 1), CC94/CE94),5)</f>
        <v>0.78564000000000001</v>
      </c>
      <c r="CJ94" s="45"/>
      <c r="CK94" s="48">
        <f>ROUND(SUM(CK84:CK93),5)</f>
        <v>36869.82</v>
      </c>
      <c r="CL94" s="45"/>
      <c r="CM94" s="48">
        <f>ROUND(SUM(CM84:CM93),5)</f>
        <v>52188</v>
      </c>
      <c r="CN94" s="45"/>
      <c r="CO94" s="48">
        <f>ROUND((CK94-CM94),5)</f>
        <v>-15318.18</v>
      </c>
      <c r="CP94" s="45"/>
      <c r="CQ94" s="47">
        <f>ROUND(IF(CM94=0, IF(CK94=0, 0, 1), CK94/CM94),5)</f>
        <v>0.70648</v>
      </c>
      <c r="CR94" s="45"/>
      <c r="CS94" s="48">
        <f t="shared" si="88"/>
        <v>398118.03</v>
      </c>
      <c r="CT94" s="45"/>
      <c r="CU94" s="48">
        <f>ROUND(K94+S94+AA94+AI94+AQ94+AY94+BG94+BO94+BW94+CE94+CM94,5)</f>
        <v>574059</v>
      </c>
      <c r="CV94" s="45"/>
      <c r="CW94" s="48">
        <f>ROUND((CS94-CU94),5)</f>
        <v>-175940.97</v>
      </c>
      <c r="CX94" s="45"/>
      <c r="CY94" s="47">
        <f>ROUND(IF(CU94=0, IF(CS94=0, 0, 1), CS94/CU94),5)</f>
        <v>0.69350999999999996</v>
      </c>
    </row>
    <row r="95" spans="1:103" x14ac:dyDescent="0.35">
      <c r="A95" s="42"/>
      <c r="B95" s="42"/>
      <c r="C95" s="42"/>
      <c r="D95" s="42"/>
      <c r="E95" s="42" t="s">
        <v>218</v>
      </c>
      <c r="F95" s="42"/>
      <c r="G95" s="42"/>
      <c r="H95" s="42"/>
      <c r="I95" s="48"/>
      <c r="J95" s="45"/>
      <c r="K95" s="48"/>
      <c r="L95" s="45"/>
      <c r="M95" s="48"/>
      <c r="N95" s="45"/>
      <c r="O95" s="47"/>
      <c r="P95" s="45"/>
      <c r="Q95" s="48"/>
      <c r="R95" s="45"/>
      <c r="S95" s="48"/>
      <c r="T95" s="45"/>
      <c r="U95" s="48"/>
      <c r="V95" s="45"/>
      <c r="W95" s="47"/>
      <c r="X95" s="45"/>
      <c r="Y95" s="48"/>
      <c r="Z95" s="45"/>
      <c r="AA95" s="48"/>
      <c r="AB95" s="45"/>
      <c r="AC95" s="48"/>
      <c r="AD95" s="45"/>
      <c r="AE95" s="47"/>
      <c r="AF95" s="45"/>
      <c r="AG95" s="48"/>
      <c r="AH95" s="45"/>
      <c r="AI95" s="48"/>
      <c r="AJ95" s="45"/>
      <c r="AK95" s="48"/>
      <c r="AL95" s="45"/>
      <c r="AM95" s="47"/>
      <c r="AN95" s="45"/>
      <c r="AO95" s="48"/>
      <c r="AP95" s="45"/>
      <c r="AQ95" s="48"/>
      <c r="AR95" s="45"/>
      <c r="AS95" s="48"/>
      <c r="AT95" s="45"/>
      <c r="AU95" s="47"/>
      <c r="AV95" s="45"/>
      <c r="AW95" s="48"/>
      <c r="AX95" s="45"/>
      <c r="AY95" s="48"/>
      <c r="AZ95" s="45"/>
      <c r="BA95" s="48"/>
      <c r="BB95" s="45"/>
      <c r="BC95" s="47"/>
      <c r="BD95" s="45"/>
      <c r="BE95" s="48"/>
      <c r="BF95" s="45"/>
      <c r="BG95" s="48"/>
      <c r="BH95" s="45"/>
      <c r="BI95" s="48"/>
      <c r="BJ95" s="45"/>
      <c r="BK95" s="47"/>
      <c r="BL95" s="45"/>
      <c r="BM95" s="48"/>
      <c r="BN95" s="45"/>
      <c r="BO95" s="48"/>
      <c r="BP95" s="45"/>
      <c r="BQ95" s="48"/>
      <c r="BR95" s="45"/>
      <c r="BS95" s="47"/>
      <c r="BT95" s="45"/>
      <c r="BU95" s="48"/>
      <c r="BV95" s="45"/>
      <c r="BW95" s="48"/>
      <c r="BX95" s="45"/>
      <c r="BY95" s="48"/>
      <c r="BZ95" s="45"/>
      <c r="CA95" s="47"/>
      <c r="CB95" s="45"/>
      <c r="CC95" s="48"/>
      <c r="CD95" s="45"/>
      <c r="CE95" s="48"/>
      <c r="CF95" s="45"/>
      <c r="CG95" s="48"/>
      <c r="CH95" s="45"/>
      <c r="CI95" s="47"/>
      <c r="CJ95" s="45"/>
      <c r="CK95" s="48"/>
      <c r="CL95" s="45"/>
      <c r="CM95" s="48"/>
      <c r="CN95" s="45"/>
      <c r="CO95" s="48"/>
      <c r="CP95" s="45"/>
      <c r="CQ95" s="47"/>
      <c r="CR95" s="45"/>
      <c r="CS95" s="48"/>
      <c r="CT95" s="45"/>
      <c r="CU95" s="48"/>
      <c r="CV95" s="45"/>
      <c r="CW95" s="48"/>
      <c r="CX95" s="45"/>
      <c r="CY95" s="47"/>
    </row>
    <row r="96" spans="1:103" x14ac:dyDescent="0.35">
      <c r="A96" s="42"/>
      <c r="B96" s="42"/>
      <c r="C96" s="42"/>
      <c r="D96" s="42"/>
      <c r="E96" s="42"/>
      <c r="F96" s="42" t="s">
        <v>217</v>
      </c>
      <c r="G96" s="42"/>
      <c r="H96" s="42"/>
      <c r="I96" s="48">
        <v>0</v>
      </c>
      <c r="J96" s="45"/>
      <c r="K96" s="48"/>
      <c r="L96" s="45"/>
      <c r="M96" s="48"/>
      <c r="N96" s="45"/>
      <c r="O96" s="47"/>
      <c r="P96" s="45"/>
      <c r="Q96" s="48">
        <v>600</v>
      </c>
      <c r="R96" s="45"/>
      <c r="S96" s="48"/>
      <c r="T96" s="45"/>
      <c r="U96" s="48"/>
      <c r="V96" s="45"/>
      <c r="W96" s="47"/>
      <c r="X96" s="45"/>
      <c r="Y96" s="48">
        <v>0</v>
      </c>
      <c r="Z96" s="45"/>
      <c r="AA96" s="48"/>
      <c r="AB96" s="45"/>
      <c r="AC96" s="48"/>
      <c r="AD96" s="45"/>
      <c r="AE96" s="47"/>
      <c r="AF96" s="45"/>
      <c r="AG96" s="48">
        <v>300</v>
      </c>
      <c r="AH96" s="45"/>
      <c r="AI96" s="48"/>
      <c r="AJ96" s="45"/>
      <c r="AK96" s="48"/>
      <c r="AL96" s="45"/>
      <c r="AM96" s="47"/>
      <c r="AN96" s="45"/>
      <c r="AO96" s="48">
        <v>300</v>
      </c>
      <c r="AP96" s="45"/>
      <c r="AQ96" s="48"/>
      <c r="AR96" s="45"/>
      <c r="AS96" s="48"/>
      <c r="AT96" s="45"/>
      <c r="AU96" s="47"/>
      <c r="AV96" s="45"/>
      <c r="AW96" s="48">
        <v>0</v>
      </c>
      <c r="AX96" s="45"/>
      <c r="AY96" s="48"/>
      <c r="AZ96" s="45"/>
      <c r="BA96" s="48"/>
      <c r="BB96" s="45"/>
      <c r="BC96" s="47"/>
      <c r="BD96" s="45"/>
      <c r="BE96" s="48">
        <v>0</v>
      </c>
      <c r="BF96" s="45"/>
      <c r="BG96" s="48"/>
      <c r="BH96" s="45"/>
      <c r="BI96" s="48"/>
      <c r="BJ96" s="45"/>
      <c r="BK96" s="47"/>
      <c r="BL96" s="45"/>
      <c r="BM96" s="48">
        <v>0</v>
      </c>
      <c r="BN96" s="45"/>
      <c r="BO96" s="48"/>
      <c r="BP96" s="45"/>
      <c r="BQ96" s="48"/>
      <c r="BR96" s="45"/>
      <c r="BS96" s="47"/>
      <c r="BT96" s="45"/>
      <c r="BU96" s="48">
        <v>300</v>
      </c>
      <c r="BV96" s="45"/>
      <c r="BW96" s="48"/>
      <c r="BX96" s="45"/>
      <c r="BY96" s="48"/>
      <c r="BZ96" s="45"/>
      <c r="CA96" s="47"/>
      <c r="CB96" s="45"/>
      <c r="CC96" s="48">
        <v>0</v>
      </c>
      <c r="CD96" s="45"/>
      <c r="CE96" s="48"/>
      <c r="CF96" s="45"/>
      <c r="CG96" s="48"/>
      <c r="CH96" s="45"/>
      <c r="CI96" s="47"/>
      <c r="CJ96" s="45"/>
      <c r="CK96" s="48">
        <v>0</v>
      </c>
      <c r="CL96" s="45"/>
      <c r="CM96" s="48"/>
      <c r="CN96" s="45"/>
      <c r="CO96" s="48"/>
      <c r="CP96" s="45"/>
      <c r="CQ96" s="47"/>
      <c r="CR96" s="45"/>
      <c r="CS96" s="48">
        <f>ROUND(I96+Q96+Y96+AG96+AO96+AW96+BE96+BM96+BU96+CC96+CK96,5)</f>
        <v>1500</v>
      </c>
      <c r="CT96" s="45"/>
      <c r="CU96" s="48"/>
      <c r="CV96" s="45"/>
      <c r="CW96" s="48"/>
      <c r="CX96" s="45"/>
      <c r="CY96" s="47"/>
    </row>
    <row r="97" spans="1:103" x14ac:dyDescent="0.35">
      <c r="A97" s="42"/>
      <c r="B97" s="42"/>
      <c r="C97" s="42"/>
      <c r="D97" s="42"/>
      <c r="E97" s="42"/>
      <c r="F97" s="42" t="s">
        <v>216</v>
      </c>
      <c r="G97" s="42"/>
      <c r="H97" s="42"/>
      <c r="I97" s="48">
        <v>0</v>
      </c>
      <c r="J97" s="45"/>
      <c r="K97" s="48">
        <v>594</v>
      </c>
      <c r="L97" s="45"/>
      <c r="M97" s="48">
        <f>ROUND((I97-K97),5)</f>
        <v>-594</v>
      </c>
      <c r="N97" s="45"/>
      <c r="O97" s="47">
        <f>ROUND(IF(K97=0, IF(I97=0, 0, 1), I97/K97),5)</f>
        <v>0</v>
      </c>
      <c r="P97" s="45"/>
      <c r="Q97" s="48">
        <v>100</v>
      </c>
      <c r="R97" s="45"/>
      <c r="S97" s="48">
        <v>594</v>
      </c>
      <c r="T97" s="45"/>
      <c r="U97" s="48">
        <f>ROUND((Q97-S97),5)</f>
        <v>-494</v>
      </c>
      <c r="V97" s="45"/>
      <c r="W97" s="47">
        <f>ROUND(IF(S97=0, IF(Q97=0, 0, 1), Q97/S97),5)</f>
        <v>0.16835</v>
      </c>
      <c r="X97" s="45"/>
      <c r="Y97" s="48">
        <v>246.59</v>
      </c>
      <c r="Z97" s="45"/>
      <c r="AA97" s="48">
        <v>594</v>
      </c>
      <c r="AB97" s="45"/>
      <c r="AC97" s="48">
        <f>ROUND((Y97-AA97),5)</f>
        <v>-347.41</v>
      </c>
      <c r="AD97" s="45"/>
      <c r="AE97" s="47">
        <f>ROUND(IF(AA97=0, IF(Y97=0, 0, 1), Y97/AA97),5)</f>
        <v>0.41513</v>
      </c>
      <c r="AF97" s="45"/>
      <c r="AG97" s="48">
        <v>0</v>
      </c>
      <c r="AH97" s="45"/>
      <c r="AI97" s="48">
        <v>594</v>
      </c>
      <c r="AJ97" s="45"/>
      <c r="AK97" s="48">
        <f>ROUND((AG97-AI97),5)</f>
        <v>-594</v>
      </c>
      <c r="AL97" s="45"/>
      <c r="AM97" s="47">
        <f>ROUND(IF(AI97=0, IF(AG97=0, 0, 1), AG97/AI97),5)</f>
        <v>0</v>
      </c>
      <c r="AN97" s="45"/>
      <c r="AO97" s="48">
        <v>197.57</v>
      </c>
      <c r="AP97" s="45"/>
      <c r="AQ97" s="48">
        <v>594</v>
      </c>
      <c r="AR97" s="45"/>
      <c r="AS97" s="48">
        <f>ROUND((AO97-AQ97),5)</f>
        <v>-396.43</v>
      </c>
      <c r="AT97" s="45"/>
      <c r="AU97" s="47">
        <f>ROUND(IF(AQ97=0, IF(AO97=0, 0, 1), AO97/AQ97),5)</f>
        <v>0.33261000000000002</v>
      </c>
      <c r="AV97" s="45"/>
      <c r="AW97" s="48">
        <v>1003.38</v>
      </c>
      <c r="AX97" s="45"/>
      <c r="AY97" s="48">
        <v>594</v>
      </c>
      <c r="AZ97" s="45"/>
      <c r="BA97" s="48">
        <f>ROUND((AW97-AY97),5)</f>
        <v>409.38</v>
      </c>
      <c r="BB97" s="45"/>
      <c r="BC97" s="47">
        <f>ROUND(IF(AY97=0, IF(AW97=0, 0, 1), AW97/AY97),5)</f>
        <v>1.68919</v>
      </c>
      <c r="BD97" s="45"/>
      <c r="BE97" s="48">
        <v>591.54</v>
      </c>
      <c r="BF97" s="45"/>
      <c r="BG97" s="48">
        <v>594</v>
      </c>
      <c r="BH97" s="45"/>
      <c r="BI97" s="48">
        <f>ROUND((BE97-BG97),5)</f>
        <v>-2.46</v>
      </c>
      <c r="BJ97" s="45"/>
      <c r="BK97" s="47">
        <f>ROUND(IF(BG97=0, IF(BE97=0, 0, 1), BE97/BG97),5)</f>
        <v>0.99585999999999997</v>
      </c>
      <c r="BL97" s="45"/>
      <c r="BM97" s="48">
        <v>18.440000000000001</v>
      </c>
      <c r="BN97" s="45"/>
      <c r="BO97" s="48">
        <v>594</v>
      </c>
      <c r="BP97" s="45"/>
      <c r="BQ97" s="48">
        <f>ROUND((BM97-BO97),5)</f>
        <v>-575.55999999999995</v>
      </c>
      <c r="BR97" s="45"/>
      <c r="BS97" s="47">
        <f>ROUND(IF(BO97=0, IF(BM97=0, 0, 1), BM97/BO97),5)</f>
        <v>3.1040000000000002E-2</v>
      </c>
      <c r="BT97" s="45"/>
      <c r="BU97" s="48">
        <v>520.34</v>
      </c>
      <c r="BV97" s="45"/>
      <c r="BW97" s="48">
        <v>594</v>
      </c>
      <c r="BX97" s="45"/>
      <c r="BY97" s="48">
        <f>ROUND((BU97-BW97),5)</f>
        <v>-73.66</v>
      </c>
      <c r="BZ97" s="45"/>
      <c r="CA97" s="47">
        <f>ROUND(IF(BW97=0, IF(BU97=0, 0, 1), BU97/BW97),5)</f>
        <v>0.87599000000000005</v>
      </c>
      <c r="CB97" s="45"/>
      <c r="CC97" s="48">
        <v>255.46</v>
      </c>
      <c r="CD97" s="45"/>
      <c r="CE97" s="48">
        <v>594</v>
      </c>
      <c r="CF97" s="45"/>
      <c r="CG97" s="48">
        <f>ROUND((CC97-CE97),5)</f>
        <v>-338.54</v>
      </c>
      <c r="CH97" s="45"/>
      <c r="CI97" s="47">
        <f>ROUND(IF(CE97=0, IF(CC97=0, 0, 1), CC97/CE97),5)</f>
        <v>0.43007000000000001</v>
      </c>
      <c r="CJ97" s="45"/>
      <c r="CK97" s="48">
        <v>1638.05</v>
      </c>
      <c r="CL97" s="45"/>
      <c r="CM97" s="48">
        <v>595</v>
      </c>
      <c r="CN97" s="45"/>
      <c r="CO97" s="48">
        <f>ROUND((CK97-CM97),5)</f>
        <v>1043.05</v>
      </c>
      <c r="CP97" s="45"/>
      <c r="CQ97" s="47">
        <f>ROUND(IF(CM97=0, IF(CK97=0, 0, 1), CK97/CM97),5)</f>
        <v>2.7530299999999999</v>
      </c>
      <c r="CR97" s="45"/>
      <c r="CS97" s="48">
        <f>ROUND(I97+Q97+Y97+AG97+AO97+AW97+BE97+BM97+BU97+CC97+CK97,5)</f>
        <v>4571.37</v>
      </c>
      <c r="CT97" s="45"/>
      <c r="CU97" s="48">
        <f>ROUND(K97+S97+AA97+AI97+AQ97+AY97+BG97+BO97+BW97+CE97+CM97,5)</f>
        <v>6535</v>
      </c>
      <c r="CV97" s="45"/>
      <c r="CW97" s="48">
        <f>ROUND((CS97-CU97),5)</f>
        <v>-1963.63</v>
      </c>
      <c r="CX97" s="45"/>
      <c r="CY97" s="47">
        <f>ROUND(IF(CU97=0, IF(CS97=0, 0, 1), CS97/CU97),5)</f>
        <v>0.69952000000000003</v>
      </c>
    </row>
    <row r="98" spans="1:103" x14ac:dyDescent="0.35">
      <c r="A98" s="42"/>
      <c r="B98" s="42"/>
      <c r="C98" s="42"/>
      <c r="D98" s="42"/>
      <c r="E98" s="42"/>
      <c r="F98" s="42" t="s">
        <v>215</v>
      </c>
      <c r="G98" s="42"/>
      <c r="H98" s="42"/>
      <c r="I98" s="48"/>
      <c r="J98" s="45"/>
      <c r="K98" s="48"/>
      <c r="L98" s="45"/>
      <c r="M98" s="48"/>
      <c r="N98" s="45"/>
      <c r="O98" s="47"/>
      <c r="P98" s="45"/>
      <c r="Q98" s="48"/>
      <c r="R98" s="45"/>
      <c r="S98" s="48"/>
      <c r="T98" s="45"/>
      <c r="U98" s="48"/>
      <c r="V98" s="45"/>
      <c r="W98" s="47"/>
      <c r="X98" s="45"/>
      <c r="Y98" s="48"/>
      <c r="Z98" s="45"/>
      <c r="AA98" s="48"/>
      <c r="AB98" s="45"/>
      <c r="AC98" s="48"/>
      <c r="AD98" s="45"/>
      <c r="AE98" s="47"/>
      <c r="AF98" s="45"/>
      <c r="AG98" s="48"/>
      <c r="AH98" s="45"/>
      <c r="AI98" s="48"/>
      <c r="AJ98" s="45"/>
      <c r="AK98" s="48"/>
      <c r="AL98" s="45"/>
      <c r="AM98" s="47"/>
      <c r="AN98" s="45"/>
      <c r="AO98" s="48"/>
      <c r="AP98" s="45"/>
      <c r="AQ98" s="48"/>
      <c r="AR98" s="45"/>
      <c r="AS98" s="48"/>
      <c r="AT98" s="45"/>
      <c r="AU98" s="47"/>
      <c r="AV98" s="45"/>
      <c r="AW98" s="48"/>
      <c r="AX98" s="45"/>
      <c r="AY98" s="48"/>
      <c r="AZ98" s="45"/>
      <c r="BA98" s="48"/>
      <c r="BB98" s="45"/>
      <c r="BC98" s="47"/>
      <c r="BD98" s="45"/>
      <c r="BE98" s="48"/>
      <c r="BF98" s="45"/>
      <c r="BG98" s="48"/>
      <c r="BH98" s="45"/>
      <c r="BI98" s="48"/>
      <c r="BJ98" s="45"/>
      <c r="BK98" s="47"/>
      <c r="BL98" s="45"/>
      <c r="BM98" s="48"/>
      <c r="BN98" s="45"/>
      <c r="BO98" s="48"/>
      <c r="BP98" s="45"/>
      <c r="BQ98" s="48"/>
      <c r="BR98" s="45"/>
      <c r="BS98" s="47"/>
      <c r="BT98" s="45"/>
      <c r="BU98" s="48"/>
      <c r="BV98" s="45"/>
      <c r="BW98" s="48"/>
      <c r="BX98" s="45"/>
      <c r="BY98" s="48"/>
      <c r="BZ98" s="45"/>
      <c r="CA98" s="47"/>
      <c r="CB98" s="45"/>
      <c r="CC98" s="48"/>
      <c r="CD98" s="45"/>
      <c r="CE98" s="48"/>
      <c r="CF98" s="45"/>
      <c r="CG98" s="48"/>
      <c r="CH98" s="45"/>
      <c r="CI98" s="47"/>
      <c r="CJ98" s="45"/>
      <c r="CK98" s="48"/>
      <c r="CL98" s="45"/>
      <c r="CM98" s="48"/>
      <c r="CN98" s="45"/>
      <c r="CO98" s="48"/>
      <c r="CP98" s="45"/>
      <c r="CQ98" s="47"/>
      <c r="CR98" s="45"/>
      <c r="CS98" s="48"/>
      <c r="CT98" s="45"/>
      <c r="CU98" s="48"/>
      <c r="CV98" s="45"/>
      <c r="CW98" s="48"/>
      <c r="CX98" s="45"/>
      <c r="CY98" s="47"/>
    </row>
    <row r="99" spans="1:103" x14ac:dyDescent="0.35">
      <c r="A99" s="42"/>
      <c r="B99" s="42"/>
      <c r="C99" s="42"/>
      <c r="D99" s="42"/>
      <c r="E99" s="42"/>
      <c r="F99" s="42"/>
      <c r="G99" s="42" t="s">
        <v>214</v>
      </c>
      <c r="H99" s="42"/>
      <c r="I99" s="48">
        <v>0</v>
      </c>
      <c r="J99" s="45"/>
      <c r="K99" s="48">
        <v>417</v>
      </c>
      <c r="L99" s="45"/>
      <c r="M99" s="48">
        <f>ROUND((I99-K99),5)</f>
        <v>-417</v>
      </c>
      <c r="N99" s="45"/>
      <c r="O99" s="47">
        <f>ROUND(IF(K99=0, IF(I99=0, 0, 1), I99/K99),5)</f>
        <v>0</v>
      </c>
      <c r="P99" s="45"/>
      <c r="Q99" s="48">
        <v>126.28</v>
      </c>
      <c r="R99" s="45"/>
      <c r="S99" s="48">
        <v>417</v>
      </c>
      <c r="T99" s="45"/>
      <c r="U99" s="48">
        <f>ROUND((Q99-S99),5)</f>
        <v>-290.72000000000003</v>
      </c>
      <c r="V99" s="45"/>
      <c r="W99" s="47">
        <f>ROUND(IF(S99=0, IF(Q99=0, 0, 1), Q99/S99),5)</f>
        <v>0.30282999999999999</v>
      </c>
      <c r="X99" s="45"/>
      <c r="Y99" s="48">
        <v>-89.34</v>
      </c>
      <c r="Z99" s="45"/>
      <c r="AA99" s="48">
        <v>417</v>
      </c>
      <c r="AB99" s="45"/>
      <c r="AC99" s="48">
        <f>ROUND((Y99-AA99),5)</f>
        <v>-506.34</v>
      </c>
      <c r="AD99" s="45"/>
      <c r="AE99" s="47">
        <f>ROUND(IF(AA99=0, IF(Y99=0, 0, 1), Y99/AA99),5)</f>
        <v>-0.21424000000000001</v>
      </c>
      <c r="AF99" s="45"/>
      <c r="AG99" s="48">
        <v>7.27</v>
      </c>
      <c r="AH99" s="45"/>
      <c r="AI99" s="48">
        <v>417</v>
      </c>
      <c r="AJ99" s="45"/>
      <c r="AK99" s="48">
        <f>ROUND((AG99-AI99),5)</f>
        <v>-409.73</v>
      </c>
      <c r="AL99" s="45"/>
      <c r="AM99" s="47">
        <f>ROUND(IF(AI99=0, IF(AG99=0, 0, 1), AG99/AI99),5)</f>
        <v>1.7430000000000001E-2</v>
      </c>
      <c r="AN99" s="45"/>
      <c r="AO99" s="48">
        <v>291.43</v>
      </c>
      <c r="AP99" s="45"/>
      <c r="AQ99" s="48">
        <v>417</v>
      </c>
      <c r="AR99" s="45"/>
      <c r="AS99" s="48">
        <f>ROUND((AO99-AQ99),5)</f>
        <v>-125.57</v>
      </c>
      <c r="AT99" s="45"/>
      <c r="AU99" s="47">
        <f>ROUND(IF(AQ99=0, IF(AO99=0, 0, 1), AO99/AQ99),5)</f>
        <v>0.69886999999999999</v>
      </c>
      <c r="AV99" s="45"/>
      <c r="AW99" s="48">
        <v>90</v>
      </c>
      <c r="AX99" s="45"/>
      <c r="AY99" s="48">
        <v>417</v>
      </c>
      <c r="AZ99" s="45"/>
      <c r="BA99" s="48">
        <f>ROUND((AW99-AY99),5)</f>
        <v>-327</v>
      </c>
      <c r="BB99" s="45"/>
      <c r="BC99" s="47">
        <f>ROUND(IF(AY99=0, IF(AW99=0, 0, 1), AW99/AY99),5)</f>
        <v>0.21582999999999999</v>
      </c>
      <c r="BD99" s="45"/>
      <c r="BE99" s="48">
        <v>0</v>
      </c>
      <c r="BF99" s="45"/>
      <c r="BG99" s="48">
        <v>417</v>
      </c>
      <c r="BH99" s="45"/>
      <c r="BI99" s="48">
        <f>ROUND((BE99-BG99),5)</f>
        <v>-417</v>
      </c>
      <c r="BJ99" s="45"/>
      <c r="BK99" s="47">
        <f>ROUND(IF(BG99=0, IF(BE99=0, 0, 1), BE99/BG99),5)</f>
        <v>0</v>
      </c>
      <c r="BL99" s="45"/>
      <c r="BM99" s="48">
        <v>1025</v>
      </c>
      <c r="BN99" s="45"/>
      <c r="BO99" s="48">
        <v>417</v>
      </c>
      <c r="BP99" s="45"/>
      <c r="BQ99" s="48">
        <f>ROUND((BM99-BO99),5)</f>
        <v>608</v>
      </c>
      <c r="BR99" s="45"/>
      <c r="BS99" s="47">
        <f>ROUND(IF(BO99=0, IF(BM99=0, 0, 1), BM99/BO99),5)</f>
        <v>2.4580299999999999</v>
      </c>
      <c r="BT99" s="45"/>
      <c r="BU99" s="48">
        <v>-983.76</v>
      </c>
      <c r="BV99" s="45"/>
      <c r="BW99" s="48">
        <v>416</v>
      </c>
      <c r="BX99" s="45"/>
      <c r="BY99" s="48">
        <f>ROUND((BU99-BW99),5)</f>
        <v>-1399.76</v>
      </c>
      <c r="BZ99" s="45"/>
      <c r="CA99" s="47">
        <f>ROUND(IF(BW99=0, IF(BU99=0, 0, 1), BU99/BW99),5)</f>
        <v>-2.3648099999999999</v>
      </c>
      <c r="CB99" s="45"/>
      <c r="CC99" s="48">
        <v>0</v>
      </c>
      <c r="CD99" s="45"/>
      <c r="CE99" s="48">
        <v>416</v>
      </c>
      <c r="CF99" s="45"/>
      <c r="CG99" s="48">
        <f>ROUND((CC99-CE99),5)</f>
        <v>-416</v>
      </c>
      <c r="CH99" s="45"/>
      <c r="CI99" s="47">
        <f>ROUND(IF(CE99=0, IF(CC99=0, 0, 1), CC99/CE99),5)</f>
        <v>0</v>
      </c>
      <c r="CJ99" s="45"/>
      <c r="CK99" s="48">
        <v>448.13</v>
      </c>
      <c r="CL99" s="45"/>
      <c r="CM99" s="48">
        <v>416</v>
      </c>
      <c r="CN99" s="45"/>
      <c r="CO99" s="48">
        <f>ROUND((CK99-CM99),5)</f>
        <v>32.130000000000003</v>
      </c>
      <c r="CP99" s="45"/>
      <c r="CQ99" s="47">
        <f>ROUND(IF(CM99=0, IF(CK99=0, 0, 1), CK99/CM99),5)</f>
        <v>1.07724</v>
      </c>
      <c r="CR99" s="45"/>
      <c r="CS99" s="48">
        <f t="shared" ref="CS99:CS112" si="92">ROUND(I99+Q99+Y99+AG99+AO99+AW99+BE99+BM99+BU99+CC99+CK99,5)</f>
        <v>915.01</v>
      </c>
      <c r="CT99" s="45"/>
      <c r="CU99" s="48">
        <f>ROUND(K99+S99+AA99+AI99+AQ99+AY99+BG99+BO99+BW99+CE99+CM99,5)</f>
        <v>4584</v>
      </c>
      <c r="CV99" s="45"/>
      <c r="CW99" s="48">
        <f>ROUND((CS99-CU99),5)</f>
        <v>-3668.99</v>
      </c>
      <c r="CX99" s="45"/>
      <c r="CY99" s="47">
        <f>ROUND(IF(CU99=0, IF(CS99=0, 0, 1), CS99/CU99),5)</f>
        <v>0.19961000000000001</v>
      </c>
    </row>
    <row r="100" spans="1:103" x14ac:dyDescent="0.35">
      <c r="A100" s="42"/>
      <c r="B100" s="42"/>
      <c r="C100" s="42"/>
      <c r="D100" s="42"/>
      <c r="E100" s="42"/>
      <c r="F100" s="42"/>
      <c r="G100" s="42" t="s">
        <v>213</v>
      </c>
      <c r="H100" s="42"/>
      <c r="I100" s="48">
        <v>150</v>
      </c>
      <c r="J100" s="45"/>
      <c r="K100" s="48"/>
      <c r="L100" s="45"/>
      <c r="M100" s="48"/>
      <c r="N100" s="45"/>
      <c r="O100" s="47"/>
      <c r="P100" s="45"/>
      <c r="Q100" s="48">
        <v>0</v>
      </c>
      <c r="R100" s="45"/>
      <c r="S100" s="48"/>
      <c r="T100" s="45"/>
      <c r="U100" s="48"/>
      <c r="V100" s="45"/>
      <c r="W100" s="47"/>
      <c r="X100" s="45"/>
      <c r="Y100" s="48">
        <v>31.5</v>
      </c>
      <c r="Z100" s="45"/>
      <c r="AA100" s="48"/>
      <c r="AB100" s="45"/>
      <c r="AC100" s="48"/>
      <c r="AD100" s="45"/>
      <c r="AE100" s="47"/>
      <c r="AF100" s="45"/>
      <c r="AG100" s="48">
        <v>202.69</v>
      </c>
      <c r="AH100" s="45"/>
      <c r="AI100" s="48"/>
      <c r="AJ100" s="45"/>
      <c r="AK100" s="48"/>
      <c r="AL100" s="45"/>
      <c r="AM100" s="47"/>
      <c r="AN100" s="45"/>
      <c r="AO100" s="48">
        <v>58.64</v>
      </c>
      <c r="AP100" s="45"/>
      <c r="AQ100" s="48"/>
      <c r="AR100" s="45"/>
      <c r="AS100" s="48"/>
      <c r="AT100" s="45"/>
      <c r="AU100" s="47"/>
      <c r="AV100" s="45"/>
      <c r="AW100" s="48">
        <v>97.86</v>
      </c>
      <c r="AX100" s="45"/>
      <c r="AY100" s="48"/>
      <c r="AZ100" s="45"/>
      <c r="BA100" s="48"/>
      <c r="BB100" s="45"/>
      <c r="BC100" s="47"/>
      <c r="BD100" s="45"/>
      <c r="BE100" s="48">
        <v>132.13</v>
      </c>
      <c r="BF100" s="45"/>
      <c r="BG100" s="48"/>
      <c r="BH100" s="45"/>
      <c r="BI100" s="48"/>
      <c r="BJ100" s="45"/>
      <c r="BK100" s="47"/>
      <c r="BL100" s="45"/>
      <c r="BM100" s="48">
        <v>312.62</v>
      </c>
      <c r="BN100" s="45"/>
      <c r="BO100" s="48"/>
      <c r="BP100" s="45"/>
      <c r="BQ100" s="48"/>
      <c r="BR100" s="45"/>
      <c r="BS100" s="47"/>
      <c r="BT100" s="45"/>
      <c r="BU100" s="48">
        <v>16.21</v>
      </c>
      <c r="BV100" s="45"/>
      <c r="BW100" s="48"/>
      <c r="BX100" s="45"/>
      <c r="BY100" s="48"/>
      <c r="BZ100" s="45"/>
      <c r="CA100" s="47"/>
      <c r="CB100" s="45"/>
      <c r="CC100" s="48">
        <v>872.61</v>
      </c>
      <c r="CD100" s="45"/>
      <c r="CE100" s="48"/>
      <c r="CF100" s="45"/>
      <c r="CG100" s="48"/>
      <c r="CH100" s="45"/>
      <c r="CI100" s="47"/>
      <c r="CJ100" s="45"/>
      <c r="CK100" s="48">
        <v>349.92</v>
      </c>
      <c r="CL100" s="45"/>
      <c r="CM100" s="48"/>
      <c r="CN100" s="45"/>
      <c r="CO100" s="48"/>
      <c r="CP100" s="45"/>
      <c r="CQ100" s="47"/>
      <c r="CR100" s="45"/>
      <c r="CS100" s="48">
        <f t="shared" si="92"/>
        <v>2224.1799999999998</v>
      </c>
      <c r="CT100" s="45"/>
      <c r="CU100" s="48"/>
      <c r="CV100" s="45"/>
      <c r="CW100" s="48"/>
      <c r="CX100" s="45"/>
      <c r="CY100" s="47"/>
    </row>
    <row r="101" spans="1:103" x14ac:dyDescent="0.35">
      <c r="A101" s="42"/>
      <c r="B101" s="42"/>
      <c r="C101" s="42"/>
      <c r="D101" s="42"/>
      <c r="E101" s="42"/>
      <c r="F101" s="42"/>
      <c r="G101" s="42" t="s">
        <v>212</v>
      </c>
      <c r="H101" s="42"/>
      <c r="I101" s="48">
        <v>0</v>
      </c>
      <c r="J101" s="45"/>
      <c r="K101" s="48">
        <v>0</v>
      </c>
      <c r="L101" s="45"/>
      <c r="M101" s="48">
        <f>ROUND((I101-K101),5)</f>
        <v>0</v>
      </c>
      <c r="N101" s="45"/>
      <c r="O101" s="47">
        <f>ROUND(IF(K101=0, IF(I101=0, 0, 1), I101/K101),5)</f>
        <v>0</v>
      </c>
      <c r="P101" s="45"/>
      <c r="Q101" s="48">
        <v>1807.84</v>
      </c>
      <c r="R101" s="45"/>
      <c r="S101" s="48">
        <v>0</v>
      </c>
      <c r="T101" s="45"/>
      <c r="U101" s="48">
        <f>ROUND((Q101-S101),5)</f>
        <v>1807.84</v>
      </c>
      <c r="V101" s="45"/>
      <c r="W101" s="47">
        <f>ROUND(IF(S101=0, IF(Q101=0, 0, 1), Q101/S101),5)</f>
        <v>1</v>
      </c>
      <c r="X101" s="45"/>
      <c r="Y101" s="48">
        <v>64100.06</v>
      </c>
      <c r="Z101" s="45"/>
      <c r="AA101" s="48">
        <v>0</v>
      </c>
      <c r="AB101" s="45"/>
      <c r="AC101" s="48">
        <f>ROUND((Y101-AA101),5)</f>
        <v>64100.06</v>
      </c>
      <c r="AD101" s="45"/>
      <c r="AE101" s="47">
        <f>ROUND(IF(AA101=0, IF(Y101=0, 0, 1), Y101/AA101),5)</f>
        <v>1</v>
      </c>
      <c r="AF101" s="45"/>
      <c r="AG101" s="48">
        <v>0</v>
      </c>
      <c r="AH101" s="45"/>
      <c r="AI101" s="48">
        <v>0</v>
      </c>
      <c r="AJ101" s="45"/>
      <c r="AK101" s="48">
        <f>ROUND((AG101-AI101),5)</f>
        <v>0</v>
      </c>
      <c r="AL101" s="45"/>
      <c r="AM101" s="47">
        <f>ROUND(IF(AI101=0, IF(AG101=0, 0, 1), AG101/AI101),5)</f>
        <v>0</v>
      </c>
      <c r="AN101" s="45"/>
      <c r="AO101" s="48">
        <v>0</v>
      </c>
      <c r="AP101" s="45"/>
      <c r="AQ101" s="48">
        <v>0</v>
      </c>
      <c r="AR101" s="45"/>
      <c r="AS101" s="48">
        <f>ROUND((AO101-AQ101),5)</f>
        <v>0</v>
      </c>
      <c r="AT101" s="45"/>
      <c r="AU101" s="47">
        <f>ROUND(IF(AQ101=0, IF(AO101=0, 0, 1), AO101/AQ101),5)</f>
        <v>0</v>
      </c>
      <c r="AV101" s="45"/>
      <c r="AW101" s="48">
        <v>0</v>
      </c>
      <c r="AX101" s="45"/>
      <c r="AY101" s="48">
        <v>0</v>
      </c>
      <c r="AZ101" s="45"/>
      <c r="BA101" s="48">
        <f>ROUND((AW101-AY101),5)</f>
        <v>0</v>
      </c>
      <c r="BB101" s="45"/>
      <c r="BC101" s="47">
        <f>ROUND(IF(AY101=0, IF(AW101=0, 0, 1), AW101/AY101),5)</f>
        <v>0</v>
      </c>
      <c r="BD101" s="45"/>
      <c r="BE101" s="48">
        <v>0</v>
      </c>
      <c r="BF101" s="45"/>
      <c r="BG101" s="48"/>
      <c r="BH101" s="45"/>
      <c r="BI101" s="48"/>
      <c r="BJ101" s="45"/>
      <c r="BK101" s="47"/>
      <c r="BL101" s="45"/>
      <c r="BM101" s="48">
        <v>0</v>
      </c>
      <c r="BN101" s="45"/>
      <c r="BO101" s="48"/>
      <c r="BP101" s="45"/>
      <c r="BQ101" s="48"/>
      <c r="BR101" s="45"/>
      <c r="BS101" s="47"/>
      <c r="BT101" s="45"/>
      <c r="BU101" s="48">
        <v>0</v>
      </c>
      <c r="BV101" s="45"/>
      <c r="BW101" s="48"/>
      <c r="BX101" s="45"/>
      <c r="BY101" s="48"/>
      <c r="BZ101" s="45"/>
      <c r="CA101" s="47"/>
      <c r="CB101" s="45"/>
      <c r="CC101" s="48">
        <v>0</v>
      </c>
      <c r="CD101" s="45"/>
      <c r="CE101" s="48"/>
      <c r="CF101" s="45"/>
      <c r="CG101" s="48"/>
      <c r="CH101" s="45"/>
      <c r="CI101" s="47"/>
      <c r="CJ101" s="45"/>
      <c r="CK101" s="48">
        <v>0</v>
      </c>
      <c r="CL101" s="45"/>
      <c r="CM101" s="48"/>
      <c r="CN101" s="45"/>
      <c r="CO101" s="48"/>
      <c r="CP101" s="45"/>
      <c r="CQ101" s="47"/>
      <c r="CR101" s="45"/>
      <c r="CS101" s="48">
        <f t="shared" si="92"/>
        <v>65907.899999999994</v>
      </c>
      <c r="CT101" s="45"/>
      <c r="CU101" s="48">
        <f>ROUND(K101+S101+AA101+AI101+AQ101+AY101+BG101+BO101+BW101+CE101+CM101,5)</f>
        <v>0</v>
      </c>
      <c r="CV101" s="45"/>
      <c r="CW101" s="48">
        <f>ROUND((CS101-CU101),5)</f>
        <v>65907.899999999994</v>
      </c>
      <c r="CX101" s="45"/>
      <c r="CY101" s="47">
        <f>ROUND(IF(CU101=0, IF(CS101=0, 0, 1), CS101/CU101),5)</f>
        <v>1</v>
      </c>
    </row>
    <row r="102" spans="1:103" ht="21.75" thickBot="1" x14ac:dyDescent="0.4">
      <c r="A102" s="42"/>
      <c r="B102" s="42"/>
      <c r="C102" s="42"/>
      <c r="D102" s="42"/>
      <c r="E102" s="42"/>
      <c r="F102" s="42"/>
      <c r="G102" s="42" t="s">
        <v>211</v>
      </c>
      <c r="H102" s="42"/>
      <c r="I102" s="50">
        <v>2559.1999999999998</v>
      </c>
      <c r="J102" s="45"/>
      <c r="K102" s="50">
        <v>4392</v>
      </c>
      <c r="L102" s="45"/>
      <c r="M102" s="50">
        <f>ROUND((I102-K102),5)</f>
        <v>-1832.8</v>
      </c>
      <c r="N102" s="45"/>
      <c r="O102" s="49">
        <f>ROUND(IF(K102=0, IF(I102=0, 0, 1), I102/K102),5)</f>
        <v>0.5827</v>
      </c>
      <c r="P102" s="45"/>
      <c r="Q102" s="50">
        <v>3202.97</v>
      </c>
      <c r="R102" s="45"/>
      <c r="S102" s="50">
        <v>4392</v>
      </c>
      <c r="T102" s="45"/>
      <c r="U102" s="50">
        <f>ROUND((Q102-S102),5)</f>
        <v>-1189.03</v>
      </c>
      <c r="V102" s="45"/>
      <c r="W102" s="49">
        <f>ROUND(IF(S102=0, IF(Q102=0, 0, 1), Q102/S102),5)</f>
        <v>0.72926999999999997</v>
      </c>
      <c r="X102" s="45"/>
      <c r="Y102" s="50">
        <v>25476.43</v>
      </c>
      <c r="Z102" s="45"/>
      <c r="AA102" s="50">
        <v>4392</v>
      </c>
      <c r="AB102" s="45"/>
      <c r="AC102" s="50">
        <f>ROUND((Y102-AA102),5)</f>
        <v>21084.43</v>
      </c>
      <c r="AD102" s="45"/>
      <c r="AE102" s="49">
        <f>ROUND(IF(AA102=0, IF(Y102=0, 0, 1), Y102/AA102),5)</f>
        <v>5.8006399999999996</v>
      </c>
      <c r="AF102" s="45"/>
      <c r="AG102" s="50">
        <v>2065.2600000000002</v>
      </c>
      <c r="AH102" s="45"/>
      <c r="AI102" s="50">
        <v>4392</v>
      </c>
      <c r="AJ102" s="45"/>
      <c r="AK102" s="50">
        <f>ROUND((AG102-AI102),5)</f>
        <v>-2326.7399999999998</v>
      </c>
      <c r="AL102" s="45"/>
      <c r="AM102" s="49">
        <f>ROUND(IF(AI102=0, IF(AG102=0, 0, 1), AG102/AI102),5)</f>
        <v>0.47022999999999998</v>
      </c>
      <c r="AN102" s="45"/>
      <c r="AO102" s="50">
        <v>1536.93</v>
      </c>
      <c r="AP102" s="45"/>
      <c r="AQ102" s="50">
        <v>4392</v>
      </c>
      <c r="AR102" s="45"/>
      <c r="AS102" s="50">
        <f>ROUND((AO102-AQ102),5)</f>
        <v>-2855.07</v>
      </c>
      <c r="AT102" s="45"/>
      <c r="AU102" s="49">
        <f>ROUND(IF(AQ102=0, IF(AO102=0, 0, 1), AO102/AQ102),5)</f>
        <v>0.34993999999999997</v>
      </c>
      <c r="AV102" s="45"/>
      <c r="AW102" s="50">
        <v>4955.93</v>
      </c>
      <c r="AX102" s="45"/>
      <c r="AY102" s="50">
        <v>4392</v>
      </c>
      <c r="AZ102" s="45"/>
      <c r="BA102" s="50">
        <f>ROUND((AW102-AY102),5)</f>
        <v>563.92999999999995</v>
      </c>
      <c r="BB102" s="45"/>
      <c r="BC102" s="49">
        <f>ROUND(IF(AY102=0, IF(AW102=0, 0, 1), AW102/AY102),5)</f>
        <v>1.1284000000000001</v>
      </c>
      <c r="BD102" s="45"/>
      <c r="BE102" s="50">
        <v>12353.74</v>
      </c>
      <c r="BF102" s="45"/>
      <c r="BG102" s="50">
        <v>4392</v>
      </c>
      <c r="BH102" s="45"/>
      <c r="BI102" s="50">
        <f>ROUND((BE102-BG102),5)</f>
        <v>7961.74</v>
      </c>
      <c r="BJ102" s="45"/>
      <c r="BK102" s="49">
        <f>ROUND(IF(BG102=0, IF(BE102=0, 0, 1), BE102/BG102),5)</f>
        <v>2.8127800000000001</v>
      </c>
      <c r="BL102" s="45"/>
      <c r="BM102" s="50">
        <v>5631.44</v>
      </c>
      <c r="BN102" s="45"/>
      <c r="BO102" s="50">
        <v>4392</v>
      </c>
      <c r="BP102" s="45"/>
      <c r="BQ102" s="50">
        <f>ROUND((BM102-BO102),5)</f>
        <v>1239.44</v>
      </c>
      <c r="BR102" s="45"/>
      <c r="BS102" s="49">
        <f>ROUND(IF(BO102=0, IF(BM102=0, 0, 1), BM102/BO102),5)</f>
        <v>1.2822</v>
      </c>
      <c r="BT102" s="45"/>
      <c r="BU102" s="50">
        <v>4305.8</v>
      </c>
      <c r="BV102" s="45"/>
      <c r="BW102" s="50">
        <v>4392</v>
      </c>
      <c r="BX102" s="45"/>
      <c r="BY102" s="50">
        <f>ROUND((BU102-BW102),5)</f>
        <v>-86.2</v>
      </c>
      <c r="BZ102" s="45"/>
      <c r="CA102" s="49">
        <f>ROUND(IF(BW102=0, IF(BU102=0, 0, 1), BU102/BW102),5)</f>
        <v>0.98036999999999996</v>
      </c>
      <c r="CB102" s="45"/>
      <c r="CC102" s="50">
        <v>3012.92</v>
      </c>
      <c r="CD102" s="45"/>
      <c r="CE102" s="50">
        <v>4392</v>
      </c>
      <c r="CF102" s="45"/>
      <c r="CG102" s="50">
        <f>ROUND((CC102-CE102),5)</f>
        <v>-1379.08</v>
      </c>
      <c r="CH102" s="45"/>
      <c r="CI102" s="49">
        <f>ROUND(IF(CE102=0, IF(CC102=0, 0, 1), CC102/CE102),5)</f>
        <v>0.68600000000000005</v>
      </c>
      <c r="CJ102" s="45"/>
      <c r="CK102" s="50">
        <v>9937.08</v>
      </c>
      <c r="CL102" s="45"/>
      <c r="CM102" s="50">
        <v>4392</v>
      </c>
      <c r="CN102" s="45"/>
      <c r="CO102" s="50">
        <f>ROUND((CK102-CM102),5)</f>
        <v>5545.08</v>
      </c>
      <c r="CP102" s="45"/>
      <c r="CQ102" s="49">
        <f>ROUND(IF(CM102=0, IF(CK102=0, 0, 1), CK102/CM102),5)</f>
        <v>2.26254</v>
      </c>
      <c r="CR102" s="45"/>
      <c r="CS102" s="50">
        <f t="shared" si="92"/>
        <v>75037.7</v>
      </c>
      <c r="CT102" s="45"/>
      <c r="CU102" s="50">
        <f>ROUND(K102+S102+AA102+AI102+AQ102+AY102+BG102+BO102+BW102+CE102+CM102,5)</f>
        <v>48312</v>
      </c>
      <c r="CV102" s="45"/>
      <c r="CW102" s="50">
        <f>ROUND((CS102-CU102),5)</f>
        <v>26725.7</v>
      </c>
      <c r="CX102" s="45"/>
      <c r="CY102" s="49">
        <f>ROUND(IF(CU102=0, IF(CS102=0, 0, 1), CS102/CU102),5)</f>
        <v>1.5531900000000001</v>
      </c>
    </row>
    <row r="103" spans="1:103" x14ac:dyDescent="0.35">
      <c r="A103" s="42"/>
      <c r="B103" s="42"/>
      <c r="C103" s="42"/>
      <c r="D103" s="42"/>
      <c r="E103" s="42"/>
      <c r="F103" s="42" t="s">
        <v>210</v>
      </c>
      <c r="G103" s="42"/>
      <c r="H103" s="42"/>
      <c r="I103" s="48">
        <f>ROUND(SUM(I98:I102),5)</f>
        <v>2709.2</v>
      </c>
      <c r="J103" s="45"/>
      <c r="K103" s="48">
        <f>ROUND(SUM(K98:K102),5)</f>
        <v>4809</v>
      </c>
      <c r="L103" s="45"/>
      <c r="M103" s="48">
        <f>ROUND((I103-K103),5)</f>
        <v>-2099.8000000000002</v>
      </c>
      <c r="N103" s="45"/>
      <c r="O103" s="47">
        <f>ROUND(IF(K103=0, IF(I103=0, 0, 1), I103/K103),5)</f>
        <v>0.56335999999999997</v>
      </c>
      <c r="P103" s="45"/>
      <c r="Q103" s="48">
        <f>ROUND(SUM(Q98:Q102),5)</f>
        <v>5137.09</v>
      </c>
      <c r="R103" s="45"/>
      <c r="S103" s="48">
        <f>ROUND(SUM(S98:S102),5)</f>
        <v>4809</v>
      </c>
      <c r="T103" s="45"/>
      <c r="U103" s="48">
        <f>ROUND((Q103-S103),5)</f>
        <v>328.09</v>
      </c>
      <c r="V103" s="45"/>
      <c r="W103" s="47">
        <f>ROUND(IF(S103=0, IF(Q103=0, 0, 1), Q103/S103),5)</f>
        <v>1.0682199999999999</v>
      </c>
      <c r="X103" s="45"/>
      <c r="Y103" s="48">
        <f>ROUND(SUM(Y98:Y102),5)</f>
        <v>89518.65</v>
      </c>
      <c r="Z103" s="45"/>
      <c r="AA103" s="48">
        <f>ROUND(SUM(AA98:AA102),5)</f>
        <v>4809</v>
      </c>
      <c r="AB103" s="45"/>
      <c r="AC103" s="48">
        <f>ROUND((Y103-AA103),5)</f>
        <v>84709.65</v>
      </c>
      <c r="AD103" s="45"/>
      <c r="AE103" s="47">
        <f>ROUND(IF(AA103=0, IF(Y103=0, 0, 1), Y103/AA103),5)</f>
        <v>18.614820000000002</v>
      </c>
      <c r="AF103" s="45"/>
      <c r="AG103" s="48">
        <f>ROUND(SUM(AG98:AG102),5)</f>
        <v>2275.2199999999998</v>
      </c>
      <c r="AH103" s="45"/>
      <c r="AI103" s="48">
        <f>ROUND(SUM(AI98:AI102),5)</f>
        <v>4809</v>
      </c>
      <c r="AJ103" s="45"/>
      <c r="AK103" s="48">
        <f>ROUND((AG103-AI103),5)</f>
        <v>-2533.7800000000002</v>
      </c>
      <c r="AL103" s="45"/>
      <c r="AM103" s="47">
        <f>ROUND(IF(AI103=0, IF(AG103=0, 0, 1), AG103/AI103),5)</f>
        <v>0.47311999999999999</v>
      </c>
      <c r="AN103" s="45"/>
      <c r="AO103" s="48">
        <f>ROUND(SUM(AO98:AO102),5)</f>
        <v>1887</v>
      </c>
      <c r="AP103" s="45"/>
      <c r="AQ103" s="48">
        <f>ROUND(SUM(AQ98:AQ102),5)</f>
        <v>4809</v>
      </c>
      <c r="AR103" s="45"/>
      <c r="AS103" s="48">
        <f>ROUND((AO103-AQ103),5)</f>
        <v>-2922</v>
      </c>
      <c r="AT103" s="45"/>
      <c r="AU103" s="47">
        <f>ROUND(IF(AQ103=0, IF(AO103=0, 0, 1), AO103/AQ103),5)</f>
        <v>0.39239000000000002</v>
      </c>
      <c r="AV103" s="45"/>
      <c r="AW103" s="48">
        <f>ROUND(SUM(AW98:AW102),5)</f>
        <v>5143.79</v>
      </c>
      <c r="AX103" s="45"/>
      <c r="AY103" s="48">
        <f>ROUND(SUM(AY98:AY102),5)</f>
        <v>4809</v>
      </c>
      <c r="AZ103" s="45"/>
      <c r="BA103" s="48">
        <f>ROUND((AW103-AY103),5)</f>
        <v>334.79</v>
      </c>
      <c r="BB103" s="45"/>
      <c r="BC103" s="47">
        <f>ROUND(IF(AY103=0, IF(AW103=0, 0, 1), AW103/AY103),5)</f>
        <v>1.06962</v>
      </c>
      <c r="BD103" s="45"/>
      <c r="BE103" s="48">
        <f>ROUND(SUM(BE98:BE102),5)</f>
        <v>12485.87</v>
      </c>
      <c r="BF103" s="45"/>
      <c r="BG103" s="48">
        <f>ROUND(SUM(BG98:BG102),5)</f>
        <v>4809</v>
      </c>
      <c r="BH103" s="45"/>
      <c r="BI103" s="48">
        <f>ROUND((BE103-BG103),5)</f>
        <v>7676.87</v>
      </c>
      <c r="BJ103" s="45"/>
      <c r="BK103" s="47">
        <f>ROUND(IF(BG103=0, IF(BE103=0, 0, 1), BE103/BG103),5)</f>
        <v>2.5963500000000002</v>
      </c>
      <c r="BL103" s="45"/>
      <c r="BM103" s="48">
        <f>ROUND(SUM(BM98:BM102),5)</f>
        <v>6969.06</v>
      </c>
      <c r="BN103" s="45"/>
      <c r="BO103" s="48">
        <f>ROUND(SUM(BO98:BO102),5)</f>
        <v>4809</v>
      </c>
      <c r="BP103" s="45"/>
      <c r="BQ103" s="48">
        <f>ROUND((BM103-BO103),5)</f>
        <v>2160.06</v>
      </c>
      <c r="BR103" s="45"/>
      <c r="BS103" s="47">
        <f>ROUND(IF(BO103=0, IF(BM103=0, 0, 1), BM103/BO103),5)</f>
        <v>1.4491700000000001</v>
      </c>
      <c r="BT103" s="45"/>
      <c r="BU103" s="48">
        <f>ROUND(SUM(BU98:BU102),5)</f>
        <v>3338.25</v>
      </c>
      <c r="BV103" s="45"/>
      <c r="BW103" s="48">
        <f>ROUND(SUM(BW98:BW102),5)</f>
        <v>4808</v>
      </c>
      <c r="BX103" s="45"/>
      <c r="BY103" s="48">
        <f>ROUND((BU103-BW103),5)</f>
        <v>-1469.75</v>
      </c>
      <c r="BZ103" s="45"/>
      <c r="CA103" s="47">
        <f>ROUND(IF(BW103=0, IF(BU103=0, 0, 1), BU103/BW103),5)</f>
        <v>0.69430999999999998</v>
      </c>
      <c r="CB103" s="45"/>
      <c r="CC103" s="48">
        <f>ROUND(SUM(CC98:CC102),5)</f>
        <v>3885.53</v>
      </c>
      <c r="CD103" s="45"/>
      <c r="CE103" s="48">
        <f>ROUND(SUM(CE98:CE102),5)</f>
        <v>4808</v>
      </c>
      <c r="CF103" s="45"/>
      <c r="CG103" s="48">
        <f>ROUND((CC103-CE103),5)</f>
        <v>-922.47</v>
      </c>
      <c r="CH103" s="45"/>
      <c r="CI103" s="47">
        <f>ROUND(IF(CE103=0, IF(CC103=0, 0, 1), CC103/CE103),5)</f>
        <v>0.80813999999999997</v>
      </c>
      <c r="CJ103" s="45"/>
      <c r="CK103" s="48">
        <f>ROUND(SUM(CK98:CK102),5)</f>
        <v>10735.13</v>
      </c>
      <c r="CL103" s="45"/>
      <c r="CM103" s="48">
        <f>ROUND(SUM(CM98:CM102),5)</f>
        <v>4808</v>
      </c>
      <c r="CN103" s="45"/>
      <c r="CO103" s="48">
        <f>ROUND((CK103-CM103),5)</f>
        <v>5927.13</v>
      </c>
      <c r="CP103" s="45"/>
      <c r="CQ103" s="47">
        <f>ROUND(IF(CM103=0, IF(CK103=0, 0, 1), CK103/CM103),5)</f>
        <v>2.2327599999999999</v>
      </c>
      <c r="CR103" s="45"/>
      <c r="CS103" s="48">
        <f t="shared" si="92"/>
        <v>144084.79</v>
      </c>
      <c r="CT103" s="45"/>
      <c r="CU103" s="48">
        <f>ROUND(K103+S103+AA103+AI103+AQ103+AY103+BG103+BO103+BW103+CE103+CM103,5)</f>
        <v>52896</v>
      </c>
      <c r="CV103" s="45"/>
      <c r="CW103" s="48">
        <f>ROUND((CS103-CU103),5)</f>
        <v>91188.79</v>
      </c>
      <c r="CX103" s="45"/>
      <c r="CY103" s="51">
        <f>ROUND(IF(CU103=0, IF(CS103=0, 0, 1), CS103/CU103),5)</f>
        <v>2.7239300000000002</v>
      </c>
    </row>
    <row r="104" spans="1:103" x14ac:dyDescent="0.35">
      <c r="A104" s="42"/>
      <c r="B104" s="42"/>
      <c r="C104" s="42"/>
      <c r="D104" s="42"/>
      <c r="E104" s="42"/>
      <c r="F104" s="42" t="s">
        <v>209</v>
      </c>
      <c r="G104" s="42"/>
      <c r="H104" s="42"/>
      <c r="I104" s="48">
        <v>0</v>
      </c>
      <c r="J104" s="45"/>
      <c r="K104" s="48"/>
      <c r="L104" s="45"/>
      <c r="M104" s="48"/>
      <c r="N104" s="45"/>
      <c r="O104" s="47"/>
      <c r="P104" s="45"/>
      <c r="Q104" s="48">
        <v>0</v>
      </c>
      <c r="R104" s="45"/>
      <c r="S104" s="48"/>
      <c r="T104" s="45"/>
      <c r="U104" s="48"/>
      <c r="V104" s="45"/>
      <c r="W104" s="47"/>
      <c r="X104" s="45"/>
      <c r="Y104" s="48">
        <v>0</v>
      </c>
      <c r="Z104" s="45"/>
      <c r="AA104" s="48"/>
      <c r="AB104" s="45"/>
      <c r="AC104" s="48"/>
      <c r="AD104" s="45"/>
      <c r="AE104" s="47"/>
      <c r="AF104" s="45"/>
      <c r="AG104" s="48">
        <v>0</v>
      </c>
      <c r="AH104" s="45"/>
      <c r="AI104" s="48"/>
      <c r="AJ104" s="45"/>
      <c r="AK104" s="48"/>
      <c r="AL104" s="45"/>
      <c r="AM104" s="47"/>
      <c r="AN104" s="45"/>
      <c r="AO104" s="48">
        <v>0</v>
      </c>
      <c r="AP104" s="45"/>
      <c r="AQ104" s="48"/>
      <c r="AR104" s="45"/>
      <c r="AS104" s="48"/>
      <c r="AT104" s="45"/>
      <c r="AU104" s="47"/>
      <c r="AV104" s="45"/>
      <c r="AW104" s="48">
        <v>0</v>
      </c>
      <c r="AX104" s="45"/>
      <c r="AY104" s="48"/>
      <c r="AZ104" s="45"/>
      <c r="BA104" s="48"/>
      <c r="BB104" s="45"/>
      <c r="BC104" s="47"/>
      <c r="BD104" s="45"/>
      <c r="BE104" s="48">
        <v>0</v>
      </c>
      <c r="BF104" s="45"/>
      <c r="BG104" s="48"/>
      <c r="BH104" s="45"/>
      <c r="BI104" s="48"/>
      <c r="BJ104" s="45"/>
      <c r="BK104" s="47"/>
      <c r="BL104" s="45"/>
      <c r="BM104" s="48">
        <v>300</v>
      </c>
      <c r="BN104" s="45"/>
      <c r="BO104" s="48"/>
      <c r="BP104" s="45"/>
      <c r="BQ104" s="48"/>
      <c r="BR104" s="45"/>
      <c r="BS104" s="47"/>
      <c r="BT104" s="45"/>
      <c r="BU104" s="48">
        <v>0</v>
      </c>
      <c r="BV104" s="45"/>
      <c r="BW104" s="48"/>
      <c r="BX104" s="45"/>
      <c r="BY104" s="48"/>
      <c r="BZ104" s="45"/>
      <c r="CA104" s="47"/>
      <c r="CB104" s="45"/>
      <c r="CC104" s="48">
        <v>0</v>
      </c>
      <c r="CD104" s="45"/>
      <c r="CE104" s="48"/>
      <c r="CF104" s="45"/>
      <c r="CG104" s="48"/>
      <c r="CH104" s="45"/>
      <c r="CI104" s="47"/>
      <c r="CJ104" s="45"/>
      <c r="CK104" s="48">
        <v>0</v>
      </c>
      <c r="CL104" s="45"/>
      <c r="CM104" s="48"/>
      <c r="CN104" s="45"/>
      <c r="CO104" s="48"/>
      <c r="CP104" s="45"/>
      <c r="CQ104" s="47"/>
      <c r="CR104" s="45"/>
      <c r="CS104" s="48">
        <f t="shared" si="92"/>
        <v>300</v>
      </c>
      <c r="CT104" s="45"/>
      <c r="CU104" s="48"/>
      <c r="CV104" s="45"/>
      <c r="CW104" s="48"/>
      <c r="CX104" s="45"/>
      <c r="CY104" s="47"/>
    </row>
    <row r="105" spans="1:103" x14ac:dyDescent="0.35">
      <c r="A105" s="42"/>
      <c r="B105" s="42"/>
      <c r="C105" s="42"/>
      <c r="D105" s="42"/>
      <c r="E105" s="42"/>
      <c r="F105" s="42" t="s">
        <v>208</v>
      </c>
      <c r="G105" s="42"/>
      <c r="H105" s="42"/>
      <c r="I105" s="48">
        <v>1054.8499999999999</v>
      </c>
      <c r="J105" s="45"/>
      <c r="K105" s="48">
        <v>1250</v>
      </c>
      <c r="L105" s="45"/>
      <c r="M105" s="48">
        <f t="shared" ref="M105:M112" si="93">ROUND((I105-K105),5)</f>
        <v>-195.15</v>
      </c>
      <c r="N105" s="45"/>
      <c r="O105" s="47">
        <f t="shared" ref="O105:O112" si="94">ROUND(IF(K105=0, IF(I105=0, 0, 1), I105/K105),5)</f>
        <v>0.84387999999999996</v>
      </c>
      <c r="P105" s="45"/>
      <c r="Q105" s="48">
        <v>92.21</v>
      </c>
      <c r="R105" s="45"/>
      <c r="S105" s="48">
        <v>1250</v>
      </c>
      <c r="T105" s="45"/>
      <c r="U105" s="48">
        <f t="shared" ref="U105:U112" si="95">ROUND((Q105-S105),5)</f>
        <v>-1157.79</v>
      </c>
      <c r="V105" s="45"/>
      <c r="W105" s="47">
        <f t="shared" ref="W105:W112" si="96">ROUND(IF(S105=0, IF(Q105=0, 0, 1), Q105/S105),5)</f>
        <v>7.3770000000000002E-2</v>
      </c>
      <c r="X105" s="45"/>
      <c r="Y105" s="48">
        <v>468.79</v>
      </c>
      <c r="Z105" s="45"/>
      <c r="AA105" s="48">
        <v>1250</v>
      </c>
      <c r="AB105" s="45"/>
      <c r="AC105" s="48">
        <f t="shared" ref="AC105:AC112" si="97">ROUND((Y105-AA105),5)</f>
        <v>-781.21</v>
      </c>
      <c r="AD105" s="45"/>
      <c r="AE105" s="47">
        <f t="shared" ref="AE105:AE112" si="98">ROUND(IF(AA105=0, IF(Y105=0, 0, 1), Y105/AA105),5)</f>
        <v>0.37502999999999997</v>
      </c>
      <c r="AF105" s="45"/>
      <c r="AG105" s="48">
        <v>0</v>
      </c>
      <c r="AH105" s="45"/>
      <c r="AI105" s="48">
        <v>1250</v>
      </c>
      <c r="AJ105" s="45"/>
      <c r="AK105" s="48">
        <f t="shared" ref="AK105:AK112" si="99">ROUND((AG105-AI105),5)</f>
        <v>-1250</v>
      </c>
      <c r="AL105" s="45"/>
      <c r="AM105" s="47">
        <f t="shared" ref="AM105:AM112" si="100">ROUND(IF(AI105=0, IF(AG105=0, 0, 1), AG105/AI105),5)</f>
        <v>0</v>
      </c>
      <c r="AN105" s="45"/>
      <c r="AO105" s="48">
        <v>82.08</v>
      </c>
      <c r="AP105" s="45"/>
      <c r="AQ105" s="48">
        <v>1250</v>
      </c>
      <c r="AR105" s="45"/>
      <c r="AS105" s="48">
        <f t="shared" ref="AS105:AS112" si="101">ROUND((AO105-AQ105),5)</f>
        <v>-1167.92</v>
      </c>
      <c r="AT105" s="45"/>
      <c r="AU105" s="47">
        <f t="shared" ref="AU105:AU112" si="102">ROUND(IF(AQ105=0, IF(AO105=0, 0, 1), AO105/AQ105),5)</f>
        <v>6.5659999999999996E-2</v>
      </c>
      <c r="AV105" s="45"/>
      <c r="AW105" s="48">
        <v>346.34</v>
      </c>
      <c r="AX105" s="45"/>
      <c r="AY105" s="48">
        <v>1250</v>
      </c>
      <c r="AZ105" s="45"/>
      <c r="BA105" s="48">
        <f t="shared" ref="BA105:BA112" si="103">ROUND((AW105-AY105),5)</f>
        <v>-903.66</v>
      </c>
      <c r="BB105" s="45"/>
      <c r="BC105" s="47">
        <f t="shared" ref="BC105:BC112" si="104">ROUND(IF(AY105=0, IF(AW105=0, 0, 1), AW105/AY105),5)</f>
        <v>0.27706999999999998</v>
      </c>
      <c r="BD105" s="45"/>
      <c r="BE105" s="48">
        <v>518.86</v>
      </c>
      <c r="BF105" s="45"/>
      <c r="BG105" s="48">
        <v>1250</v>
      </c>
      <c r="BH105" s="45"/>
      <c r="BI105" s="48">
        <f t="shared" ref="BI105:BI112" si="105">ROUND((BE105-BG105),5)</f>
        <v>-731.14</v>
      </c>
      <c r="BJ105" s="45"/>
      <c r="BK105" s="47">
        <f t="shared" ref="BK105:BK112" si="106">ROUND(IF(BG105=0, IF(BE105=0, 0, 1), BE105/BG105),5)</f>
        <v>0.41509000000000001</v>
      </c>
      <c r="BL105" s="45"/>
      <c r="BM105" s="48">
        <v>418.65</v>
      </c>
      <c r="BN105" s="45"/>
      <c r="BO105" s="48">
        <v>1250</v>
      </c>
      <c r="BP105" s="45"/>
      <c r="BQ105" s="48">
        <f t="shared" ref="BQ105:BQ112" si="107">ROUND((BM105-BO105),5)</f>
        <v>-831.35</v>
      </c>
      <c r="BR105" s="45"/>
      <c r="BS105" s="47">
        <f t="shared" ref="BS105:BS112" si="108">ROUND(IF(BO105=0, IF(BM105=0, 0, 1), BM105/BO105),5)</f>
        <v>0.33492</v>
      </c>
      <c r="BT105" s="45"/>
      <c r="BU105" s="48">
        <v>526.71</v>
      </c>
      <c r="BV105" s="45"/>
      <c r="BW105" s="48">
        <v>1250</v>
      </c>
      <c r="BX105" s="45"/>
      <c r="BY105" s="48">
        <f t="shared" ref="BY105:BY112" si="109">ROUND((BU105-BW105),5)</f>
        <v>-723.29</v>
      </c>
      <c r="BZ105" s="45"/>
      <c r="CA105" s="47">
        <f t="shared" ref="CA105:CA112" si="110">ROUND(IF(BW105=0, IF(BU105=0, 0, 1), BU105/BW105),5)</f>
        <v>0.42137000000000002</v>
      </c>
      <c r="CB105" s="45"/>
      <c r="CC105" s="48">
        <v>735.97</v>
      </c>
      <c r="CD105" s="45"/>
      <c r="CE105" s="48">
        <v>1250</v>
      </c>
      <c r="CF105" s="45"/>
      <c r="CG105" s="48">
        <f t="shared" ref="CG105:CG112" si="111">ROUND((CC105-CE105),5)</f>
        <v>-514.03</v>
      </c>
      <c r="CH105" s="45"/>
      <c r="CI105" s="47">
        <f t="shared" ref="CI105:CI112" si="112">ROUND(IF(CE105=0, IF(CC105=0, 0, 1), CC105/CE105),5)</f>
        <v>0.58877999999999997</v>
      </c>
      <c r="CJ105" s="45"/>
      <c r="CK105" s="48">
        <v>333.53</v>
      </c>
      <c r="CL105" s="45"/>
      <c r="CM105" s="48">
        <v>1250</v>
      </c>
      <c r="CN105" s="45"/>
      <c r="CO105" s="48">
        <f t="shared" ref="CO105:CO112" si="113">ROUND((CK105-CM105),5)</f>
        <v>-916.47</v>
      </c>
      <c r="CP105" s="45"/>
      <c r="CQ105" s="47">
        <f t="shared" ref="CQ105:CQ112" si="114">ROUND(IF(CM105=0, IF(CK105=0, 0, 1), CK105/CM105),5)</f>
        <v>0.26682</v>
      </c>
      <c r="CR105" s="45"/>
      <c r="CS105" s="48">
        <f t="shared" si="92"/>
        <v>4577.99</v>
      </c>
      <c r="CT105" s="45"/>
      <c r="CU105" s="48">
        <f t="shared" ref="CU105:CU112" si="115">ROUND(K105+S105+AA105+AI105+AQ105+AY105+BG105+BO105+BW105+CE105+CM105,5)</f>
        <v>13750</v>
      </c>
      <c r="CV105" s="45"/>
      <c r="CW105" s="48">
        <f t="shared" ref="CW105:CW112" si="116">ROUND((CS105-CU105),5)</f>
        <v>-9172.01</v>
      </c>
      <c r="CX105" s="45"/>
      <c r="CY105" s="47">
        <f t="shared" ref="CY105:CY112" si="117">ROUND(IF(CU105=0, IF(CS105=0, 0, 1), CS105/CU105),5)</f>
        <v>0.33294000000000001</v>
      </c>
    </row>
    <row r="106" spans="1:103" x14ac:dyDescent="0.35">
      <c r="A106" s="42"/>
      <c r="B106" s="42"/>
      <c r="C106" s="42"/>
      <c r="D106" s="42"/>
      <c r="E106" s="42"/>
      <c r="F106" s="42" t="s">
        <v>207</v>
      </c>
      <c r="G106" s="42"/>
      <c r="H106" s="42"/>
      <c r="I106" s="48">
        <v>2351.7800000000002</v>
      </c>
      <c r="J106" s="45"/>
      <c r="K106" s="48">
        <v>1708</v>
      </c>
      <c r="L106" s="45"/>
      <c r="M106" s="48">
        <f t="shared" si="93"/>
        <v>643.78</v>
      </c>
      <c r="N106" s="45"/>
      <c r="O106" s="47">
        <f t="shared" si="94"/>
        <v>1.3769199999999999</v>
      </c>
      <c r="P106" s="45"/>
      <c r="Q106" s="48">
        <v>3407.31</v>
      </c>
      <c r="R106" s="45"/>
      <c r="S106" s="48">
        <v>1708</v>
      </c>
      <c r="T106" s="45"/>
      <c r="U106" s="48">
        <f t="shared" si="95"/>
        <v>1699.31</v>
      </c>
      <c r="V106" s="45"/>
      <c r="W106" s="47">
        <f t="shared" si="96"/>
        <v>1.99491</v>
      </c>
      <c r="X106" s="45"/>
      <c r="Y106" s="48">
        <v>1203.5999999999999</v>
      </c>
      <c r="Z106" s="45"/>
      <c r="AA106" s="48">
        <v>1708</v>
      </c>
      <c r="AB106" s="45"/>
      <c r="AC106" s="48">
        <f t="shared" si="97"/>
        <v>-504.4</v>
      </c>
      <c r="AD106" s="45"/>
      <c r="AE106" s="47">
        <f t="shared" si="98"/>
        <v>0.70467999999999997</v>
      </c>
      <c r="AF106" s="45"/>
      <c r="AG106" s="48">
        <v>4336.91</v>
      </c>
      <c r="AH106" s="45"/>
      <c r="AI106" s="48">
        <v>1708</v>
      </c>
      <c r="AJ106" s="45"/>
      <c r="AK106" s="48">
        <f t="shared" si="99"/>
        <v>2628.91</v>
      </c>
      <c r="AL106" s="45"/>
      <c r="AM106" s="47">
        <f t="shared" si="100"/>
        <v>2.5391699999999999</v>
      </c>
      <c r="AN106" s="45"/>
      <c r="AO106" s="48">
        <v>3230.82</v>
      </c>
      <c r="AP106" s="45"/>
      <c r="AQ106" s="48">
        <v>1708</v>
      </c>
      <c r="AR106" s="45"/>
      <c r="AS106" s="48">
        <f t="shared" si="101"/>
        <v>1522.82</v>
      </c>
      <c r="AT106" s="45"/>
      <c r="AU106" s="47">
        <f t="shared" si="102"/>
        <v>1.89158</v>
      </c>
      <c r="AV106" s="45"/>
      <c r="AW106" s="48">
        <v>2865.3</v>
      </c>
      <c r="AX106" s="45"/>
      <c r="AY106" s="48">
        <v>1708</v>
      </c>
      <c r="AZ106" s="45"/>
      <c r="BA106" s="48">
        <f t="shared" si="103"/>
        <v>1157.3</v>
      </c>
      <c r="BB106" s="45"/>
      <c r="BC106" s="47">
        <f t="shared" si="104"/>
        <v>1.6775800000000001</v>
      </c>
      <c r="BD106" s="45"/>
      <c r="BE106" s="48">
        <v>3292.5</v>
      </c>
      <c r="BF106" s="45"/>
      <c r="BG106" s="48">
        <v>1708</v>
      </c>
      <c r="BH106" s="45"/>
      <c r="BI106" s="48">
        <f t="shared" si="105"/>
        <v>1584.5</v>
      </c>
      <c r="BJ106" s="45"/>
      <c r="BK106" s="47">
        <f t="shared" si="106"/>
        <v>1.9276899999999999</v>
      </c>
      <c r="BL106" s="45"/>
      <c r="BM106" s="48">
        <v>2453.3200000000002</v>
      </c>
      <c r="BN106" s="45"/>
      <c r="BO106" s="48">
        <v>1708</v>
      </c>
      <c r="BP106" s="45"/>
      <c r="BQ106" s="48">
        <f t="shared" si="107"/>
        <v>745.32</v>
      </c>
      <c r="BR106" s="45"/>
      <c r="BS106" s="47">
        <f t="shared" si="108"/>
        <v>1.4363699999999999</v>
      </c>
      <c r="BT106" s="45"/>
      <c r="BU106" s="48">
        <v>2836.2</v>
      </c>
      <c r="BV106" s="45"/>
      <c r="BW106" s="48">
        <v>1709</v>
      </c>
      <c r="BX106" s="45"/>
      <c r="BY106" s="48">
        <f t="shared" si="109"/>
        <v>1127.2</v>
      </c>
      <c r="BZ106" s="45"/>
      <c r="CA106" s="47">
        <f t="shared" si="110"/>
        <v>1.65957</v>
      </c>
      <c r="CB106" s="45"/>
      <c r="CC106" s="48">
        <v>2813.75</v>
      </c>
      <c r="CD106" s="45"/>
      <c r="CE106" s="48">
        <v>1709</v>
      </c>
      <c r="CF106" s="45"/>
      <c r="CG106" s="48">
        <f t="shared" si="111"/>
        <v>1104.75</v>
      </c>
      <c r="CH106" s="45"/>
      <c r="CI106" s="47">
        <f t="shared" si="112"/>
        <v>1.6464300000000001</v>
      </c>
      <c r="CJ106" s="45"/>
      <c r="CK106" s="48">
        <v>2997.28</v>
      </c>
      <c r="CL106" s="45"/>
      <c r="CM106" s="48">
        <v>1709</v>
      </c>
      <c r="CN106" s="45"/>
      <c r="CO106" s="48">
        <f t="shared" si="113"/>
        <v>1288.28</v>
      </c>
      <c r="CP106" s="45"/>
      <c r="CQ106" s="47">
        <f t="shared" si="114"/>
        <v>1.7538199999999999</v>
      </c>
      <c r="CR106" s="45"/>
      <c r="CS106" s="48">
        <f t="shared" si="92"/>
        <v>31788.77</v>
      </c>
      <c r="CT106" s="45"/>
      <c r="CU106" s="48">
        <f t="shared" si="115"/>
        <v>18791</v>
      </c>
      <c r="CV106" s="45"/>
      <c r="CW106" s="48">
        <f t="shared" si="116"/>
        <v>12997.77</v>
      </c>
      <c r="CX106" s="45"/>
      <c r="CY106" s="51">
        <f t="shared" si="117"/>
        <v>1.6917</v>
      </c>
    </row>
    <row r="107" spans="1:103" x14ac:dyDescent="0.35">
      <c r="A107" s="42"/>
      <c r="B107" s="42"/>
      <c r="C107" s="42"/>
      <c r="D107" s="42"/>
      <c r="E107" s="42"/>
      <c r="F107" s="42" t="s">
        <v>206</v>
      </c>
      <c r="G107" s="42"/>
      <c r="H107" s="42"/>
      <c r="I107" s="48">
        <v>293.75</v>
      </c>
      <c r="J107" s="45"/>
      <c r="K107" s="48">
        <v>427</v>
      </c>
      <c r="L107" s="45"/>
      <c r="M107" s="48">
        <f t="shared" si="93"/>
        <v>-133.25</v>
      </c>
      <c r="N107" s="45"/>
      <c r="O107" s="47">
        <f t="shared" si="94"/>
        <v>0.68794</v>
      </c>
      <c r="P107" s="45"/>
      <c r="Q107" s="48">
        <v>409.42</v>
      </c>
      <c r="R107" s="45"/>
      <c r="S107" s="48">
        <v>427</v>
      </c>
      <c r="T107" s="45"/>
      <c r="U107" s="48">
        <f t="shared" si="95"/>
        <v>-17.579999999999998</v>
      </c>
      <c r="V107" s="45"/>
      <c r="W107" s="47">
        <f t="shared" si="96"/>
        <v>0.95882999999999996</v>
      </c>
      <c r="X107" s="45"/>
      <c r="Y107" s="48">
        <v>719.87</v>
      </c>
      <c r="Z107" s="45"/>
      <c r="AA107" s="48">
        <v>427</v>
      </c>
      <c r="AB107" s="45"/>
      <c r="AC107" s="48">
        <f t="shared" si="97"/>
        <v>292.87</v>
      </c>
      <c r="AD107" s="45"/>
      <c r="AE107" s="47">
        <f t="shared" si="98"/>
        <v>1.68588</v>
      </c>
      <c r="AF107" s="45"/>
      <c r="AG107" s="48">
        <v>167.44</v>
      </c>
      <c r="AH107" s="45"/>
      <c r="AI107" s="48">
        <v>427</v>
      </c>
      <c r="AJ107" s="45"/>
      <c r="AK107" s="48">
        <f t="shared" si="99"/>
        <v>-259.56</v>
      </c>
      <c r="AL107" s="45"/>
      <c r="AM107" s="47">
        <f t="shared" si="100"/>
        <v>0.39212999999999998</v>
      </c>
      <c r="AN107" s="45"/>
      <c r="AO107" s="48">
        <v>287.95</v>
      </c>
      <c r="AP107" s="45"/>
      <c r="AQ107" s="48">
        <v>427</v>
      </c>
      <c r="AR107" s="45"/>
      <c r="AS107" s="48">
        <f t="shared" si="101"/>
        <v>-139.05000000000001</v>
      </c>
      <c r="AT107" s="45"/>
      <c r="AU107" s="47">
        <f t="shared" si="102"/>
        <v>0.67435999999999996</v>
      </c>
      <c r="AV107" s="45"/>
      <c r="AW107" s="48">
        <v>99.01</v>
      </c>
      <c r="AX107" s="45"/>
      <c r="AY107" s="48">
        <v>427</v>
      </c>
      <c r="AZ107" s="45"/>
      <c r="BA107" s="48">
        <f t="shared" si="103"/>
        <v>-327.99</v>
      </c>
      <c r="BB107" s="45"/>
      <c r="BC107" s="47">
        <f t="shared" si="104"/>
        <v>0.23186999999999999</v>
      </c>
      <c r="BD107" s="45"/>
      <c r="BE107" s="48">
        <v>232.42</v>
      </c>
      <c r="BF107" s="45"/>
      <c r="BG107" s="48">
        <v>427</v>
      </c>
      <c r="BH107" s="45"/>
      <c r="BI107" s="48">
        <f t="shared" si="105"/>
        <v>-194.58</v>
      </c>
      <c r="BJ107" s="45"/>
      <c r="BK107" s="47">
        <f t="shared" si="106"/>
        <v>0.54430999999999996</v>
      </c>
      <c r="BL107" s="45"/>
      <c r="BM107" s="48">
        <v>44.84</v>
      </c>
      <c r="BN107" s="45"/>
      <c r="BO107" s="48">
        <v>427</v>
      </c>
      <c r="BP107" s="45"/>
      <c r="BQ107" s="48">
        <f t="shared" si="107"/>
        <v>-382.16</v>
      </c>
      <c r="BR107" s="45"/>
      <c r="BS107" s="47">
        <f t="shared" si="108"/>
        <v>0.10501000000000001</v>
      </c>
      <c r="BT107" s="45"/>
      <c r="BU107" s="48">
        <v>283.04000000000002</v>
      </c>
      <c r="BV107" s="45"/>
      <c r="BW107" s="48">
        <v>427</v>
      </c>
      <c r="BX107" s="45"/>
      <c r="BY107" s="48">
        <f t="shared" si="109"/>
        <v>-143.96</v>
      </c>
      <c r="BZ107" s="45"/>
      <c r="CA107" s="47">
        <f t="shared" si="110"/>
        <v>0.66286</v>
      </c>
      <c r="CB107" s="45"/>
      <c r="CC107" s="48">
        <v>165.29</v>
      </c>
      <c r="CD107" s="45"/>
      <c r="CE107" s="48">
        <v>427</v>
      </c>
      <c r="CF107" s="45"/>
      <c r="CG107" s="48">
        <f t="shared" si="111"/>
        <v>-261.70999999999998</v>
      </c>
      <c r="CH107" s="45"/>
      <c r="CI107" s="47">
        <f t="shared" si="112"/>
        <v>0.3871</v>
      </c>
      <c r="CJ107" s="45"/>
      <c r="CK107" s="48">
        <v>194.25</v>
      </c>
      <c r="CL107" s="45"/>
      <c r="CM107" s="48">
        <v>428</v>
      </c>
      <c r="CN107" s="45"/>
      <c r="CO107" s="48">
        <f t="shared" si="113"/>
        <v>-233.75</v>
      </c>
      <c r="CP107" s="45"/>
      <c r="CQ107" s="47">
        <f t="shared" si="114"/>
        <v>0.45385999999999999</v>
      </c>
      <c r="CR107" s="45"/>
      <c r="CS107" s="48">
        <f t="shared" si="92"/>
        <v>2897.28</v>
      </c>
      <c r="CT107" s="45"/>
      <c r="CU107" s="48">
        <f t="shared" si="115"/>
        <v>4698</v>
      </c>
      <c r="CV107" s="45"/>
      <c r="CW107" s="48">
        <f t="shared" si="116"/>
        <v>-1800.72</v>
      </c>
      <c r="CX107" s="45"/>
      <c r="CY107" s="47">
        <f t="shared" si="117"/>
        <v>0.61670000000000003</v>
      </c>
    </row>
    <row r="108" spans="1:103" x14ac:dyDescent="0.35">
      <c r="A108" s="42"/>
      <c r="B108" s="42"/>
      <c r="C108" s="42"/>
      <c r="D108" s="42"/>
      <c r="E108" s="42"/>
      <c r="F108" s="42" t="s">
        <v>205</v>
      </c>
      <c r="G108" s="42"/>
      <c r="H108" s="42"/>
      <c r="I108" s="48">
        <v>250.18</v>
      </c>
      <c r="J108" s="45"/>
      <c r="K108" s="48">
        <v>795</v>
      </c>
      <c r="L108" s="45"/>
      <c r="M108" s="48">
        <f t="shared" si="93"/>
        <v>-544.82000000000005</v>
      </c>
      <c r="N108" s="45"/>
      <c r="O108" s="47">
        <f t="shared" si="94"/>
        <v>0.31469000000000003</v>
      </c>
      <c r="P108" s="45"/>
      <c r="Q108" s="48">
        <v>250.18</v>
      </c>
      <c r="R108" s="45"/>
      <c r="S108" s="48">
        <v>795</v>
      </c>
      <c r="T108" s="45"/>
      <c r="U108" s="48">
        <f t="shared" si="95"/>
        <v>-544.82000000000005</v>
      </c>
      <c r="V108" s="45"/>
      <c r="W108" s="47">
        <f t="shared" si="96"/>
        <v>0.31469000000000003</v>
      </c>
      <c r="X108" s="45"/>
      <c r="Y108" s="48">
        <v>170.37</v>
      </c>
      <c r="Z108" s="45"/>
      <c r="AA108" s="48">
        <v>795</v>
      </c>
      <c r="AB108" s="45"/>
      <c r="AC108" s="48">
        <f t="shared" si="97"/>
        <v>-624.63</v>
      </c>
      <c r="AD108" s="45"/>
      <c r="AE108" s="47">
        <f t="shared" si="98"/>
        <v>0.21429999999999999</v>
      </c>
      <c r="AF108" s="45"/>
      <c r="AG108" s="48">
        <v>834.3</v>
      </c>
      <c r="AH108" s="45"/>
      <c r="AI108" s="48">
        <v>795</v>
      </c>
      <c r="AJ108" s="45"/>
      <c r="AK108" s="48">
        <f t="shared" si="99"/>
        <v>39.299999999999997</v>
      </c>
      <c r="AL108" s="45"/>
      <c r="AM108" s="47">
        <f t="shared" si="100"/>
        <v>1.0494300000000001</v>
      </c>
      <c r="AN108" s="45"/>
      <c r="AO108" s="48">
        <v>0</v>
      </c>
      <c r="AP108" s="45"/>
      <c r="AQ108" s="48">
        <v>795</v>
      </c>
      <c r="AR108" s="45"/>
      <c r="AS108" s="48">
        <f t="shared" si="101"/>
        <v>-795</v>
      </c>
      <c r="AT108" s="45"/>
      <c r="AU108" s="47">
        <f t="shared" si="102"/>
        <v>0</v>
      </c>
      <c r="AV108" s="45"/>
      <c r="AW108" s="48">
        <v>1100.44</v>
      </c>
      <c r="AX108" s="45"/>
      <c r="AY108" s="48">
        <v>795</v>
      </c>
      <c r="AZ108" s="45"/>
      <c r="BA108" s="48">
        <f t="shared" si="103"/>
        <v>305.44</v>
      </c>
      <c r="BB108" s="45"/>
      <c r="BC108" s="47">
        <f t="shared" si="104"/>
        <v>1.3842000000000001</v>
      </c>
      <c r="BD108" s="45"/>
      <c r="BE108" s="48">
        <v>1523.56</v>
      </c>
      <c r="BF108" s="45"/>
      <c r="BG108" s="48">
        <v>795</v>
      </c>
      <c r="BH108" s="45"/>
      <c r="BI108" s="48">
        <f t="shared" si="105"/>
        <v>728.56</v>
      </c>
      <c r="BJ108" s="45"/>
      <c r="BK108" s="47">
        <f t="shared" si="106"/>
        <v>1.9164300000000001</v>
      </c>
      <c r="BL108" s="45"/>
      <c r="BM108" s="48">
        <v>831.09</v>
      </c>
      <c r="BN108" s="45"/>
      <c r="BO108" s="48">
        <v>795</v>
      </c>
      <c r="BP108" s="45"/>
      <c r="BQ108" s="48">
        <f t="shared" si="107"/>
        <v>36.090000000000003</v>
      </c>
      <c r="BR108" s="45"/>
      <c r="BS108" s="47">
        <f t="shared" si="108"/>
        <v>1.0454000000000001</v>
      </c>
      <c r="BT108" s="45"/>
      <c r="BU108" s="48">
        <v>787.19</v>
      </c>
      <c r="BV108" s="45"/>
      <c r="BW108" s="48">
        <v>795</v>
      </c>
      <c r="BX108" s="45"/>
      <c r="BY108" s="48">
        <f t="shared" si="109"/>
        <v>-7.81</v>
      </c>
      <c r="BZ108" s="45"/>
      <c r="CA108" s="47">
        <f t="shared" si="110"/>
        <v>0.99017999999999995</v>
      </c>
      <c r="CB108" s="45"/>
      <c r="CC108" s="48">
        <v>884.49</v>
      </c>
      <c r="CD108" s="45"/>
      <c r="CE108" s="48">
        <v>795</v>
      </c>
      <c r="CF108" s="45"/>
      <c r="CG108" s="48">
        <f t="shared" si="111"/>
        <v>89.49</v>
      </c>
      <c r="CH108" s="45"/>
      <c r="CI108" s="47">
        <f t="shared" si="112"/>
        <v>1.1125700000000001</v>
      </c>
      <c r="CJ108" s="45"/>
      <c r="CK108" s="48">
        <v>884.49</v>
      </c>
      <c r="CL108" s="45"/>
      <c r="CM108" s="48">
        <v>795</v>
      </c>
      <c r="CN108" s="45"/>
      <c r="CO108" s="48">
        <f t="shared" si="113"/>
        <v>89.49</v>
      </c>
      <c r="CP108" s="45"/>
      <c r="CQ108" s="47">
        <f t="shared" si="114"/>
        <v>1.1125700000000001</v>
      </c>
      <c r="CR108" s="45"/>
      <c r="CS108" s="48">
        <f t="shared" si="92"/>
        <v>7516.29</v>
      </c>
      <c r="CT108" s="45"/>
      <c r="CU108" s="48">
        <f t="shared" si="115"/>
        <v>8745</v>
      </c>
      <c r="CV108" s="45"/>
      <c r="CW108" s="48">
        <f t="shared" si="116"/>
        <v>-1228.71</v>
      </c>
      <c r="CX108" s="45"/>
      <c r="CY108" s="47">
        <f t="shared" si="117"/>
        <v>0.85950000000000004</v>
      </c>
    </row>
    <row r="109" spans="1:103" x14ac:dyDescent="0.35">
      <c r="A109" s="42"/>
      <c r="B109" s="42"/>
      <c r="C109" s="42"/>
      <c r="D109" s="42"/>
      <c r="E109" s="42"/>
      <c r="F109" s="42" t="s">
        <v>204</v>
      </c>
      <c r="G109" s="42"/>
      <c r="H109" s="42"/>
      <c r="I109" s="48">
        <v>0</v>
      </c>
      <c r="J109" s="45"/>
      <c r="K109" s="48">
        <v>1240</v>
      </c>
      <c r="L109" s="45"/>
      <c r="M109" s="48">
        <f t="shared" si="93"/>
        <v>-1240</v>
      </c>
      <c r="N109" s="45"/>
      <c r="O109" s="47">
        <f t="shared" si="94"/>
        <v>0</v>
      </c>
      <c r="P109" s="45"/>
      <c r="Q109" s="48">
        <v>0</v>
      </c>
      <c r="R109" s="45"/>
      <c r="S109" s="48">
        <v>1240</v>
      </c>
      <c r="T109" s="45"/>
      <c r="U109" s="48">
        <f t="shared" si="95"/>
        <v>-1240</v>
      </c>
      <c r="V109" s="45"/>
      <c r="W109" s="47">
        <f t="shared" si="96"/>
        <v>0</v>
      </c>
      <c r="X109" s="45"/>
      <c r="Y109" s="48">
        <v>341</v>
      </c>
      <c r="Z109" s="45"/>
      <c r="AA109" s="48">
        <v>1240</v>
      </c>
      <c r="AB109" s="45"/>
      <c r="AC109" s="48">
        <f t="shared" si="97"/>
        <v>-899</v>
      </c>
      <c r="AD109" s="45"/>
      <c r="AE109" s="47">
        <f t="shared" si="98"/>
        <v>0.27500000000000002</v>
      </c>
      <c r="AF109" s="45"/>
      <c r="AG109" s="48">
        <v>243.08</v>
      </c>
      <c r="AH109" s="45"/>
      <c r="AI109" s="48">
        <v>1240</v>
      </c>
      <c r="AJ109" s="45"/>
      <c r="AK109" s="48">
        <f t="shared" si="99"/>
        <v>-996.92</v>
      </c>
      <c r="AL109" s="45"/>
      <c r="AM109" s="47">
        <f t="shared" si="100"/>
        <v>0.19603000000000001</v>
      </c>
      <c r="AN109" s="45"/>
      <c r="AO109" s="48">
        <v>1272</v>
      </c>
      <c r="AP109" s="45"/>
      <c r="AQ109" s="48">
        <v>1240</v>
      </c>
      <c r="AR109" s="45"/>
      <c r="AS109" s="48">
        <f t="shared" si="101"/>
        <v>32</v>
      </c>
      <c r="AT109" s="45"/>
      <c r="AU109" s="47">
        <f t="shared" si="102"/>
        <v>1.0258100000000001</v>
      </c>
      <c r="AV109" s="45"/>
      <c r="AW109" s="48">
        <v>103</v>
      </c>
      <c r="AX109" s="45"/>
      <c r="AY109" s="48">
        <v>1240</v>
      </c>
      <c r="AZ109" s="45"/>
      <c r="BA109" s="48">
        <f t="shared" si="103"/>
        <v>-1137</v>
      </c>
      <c r="BB109" s="45"/>
      <c r="BC109" s="47">
        <f t="shared" si="104"/>
        <v>8.3059999999999995E-2</v>
      </c>
      <c r="BD109" s="45"/>
      <c r="BE109" s="48">
        <v>5960.06</v>
      </c>
      <c r="BF109" s="45"/>
      <c r="BG109" s="48">
        <v>1240</v>
      </c>
      <c r="BH109" s="45"/>
      <c r="BI109" s="48">
        <f t="shared" si="105"/>
        <v>4720.0600000000004</v>
      </c>
      <c r="BJ109" s="45"/>
      <c r="BK109" s="47">
        <f t="shared" si="106"/>
        <v>4.8064999999999998</v>
      </c>
      <c r="BL109" s="45"/>
      <c r="BM109" s="48">
        <v>85</v>
      </c>
      <c r="BN109" s="45"/>
      <c r="BO109" s="48">
        <v>1240</v>
      </c>
      <c r="BP109" s="45"/>
      <c r="BQ109" s="48">
        <f t="shared" si="107"/>
        <v>-1155</v>
      </c>
      <c r="BR109" s="45"/>
      <c r="BS109" s="47">
        <f t="shared" si="108"/>
        <v>6.855E-2</v>
      </c>
      <c r="BT109" s="45"/>
      <c r="BU109" s="48">
        <v>4993.95</v>
      </c>
      <c r="BV109" s="45"/>
      <c r="BW109" s="48">
        <v>1240</v>
      </c>
      <c r="BX109" s="45"/>
      <c r="BY109" s="48">
        <f t="shared" si="109"/>
        <v>3753.95</v>
      </c>
      <c r="BZ109" s="45"/>
      <c r="CA109" s="47">
        <f t="shared" si="110"/>
        <v>4.02738</v>
      </c>
      <c r="CB109" s="45"/>
      <c r="CC109" s="48">
        <v>4592.49</v>
      </c>
      <c r="CD109" s="45"/>
      <c r="CE109" s="48">
        <v>1240</v>
      </c>
      <c r="CF109" s="45"/>
      <c r="CG109" s="48">
        <f t="shared" si="111"/>
        <v>3352.49</v>
      </c>
      <c r="CH109" s="45"/>
      <c r="CI109" s="47">
        <f t="shared" si="112"/>
        <v>3.7036199999999999</v>
      </c>
      <c r="CJ109" s="45"/>
      <c r="CK109" s="48">
        <v>3309.75</v>
      </c>
      <c r="CL109" s="45"/>
      <c r="CM109" s="48">
        <v>1240</v>
      </c>
      <c r="CN109" s="45"/>
      <c r="CO109" s="48">
        <f t="shared" si="113"/>
        <v>2069.75</v>
      </c>
      <c r="CP109" s="45"/>
      <c r="CQ109" s="47">
        <f t="shared" si="114"/>
        <v>2.6691500000000001</v>
      </c>
      <c r="CR109" s="45"/>
      <c r="CS109" s="48">
        <f t="shared" si="92"/>
        <v>20900.330000000002</v>
      </c>
      <c r="CT109" s="45"/>
      <c r="CU109" s="48">
        <f t="shared" si="115"/>
        <v>13640</v>
      </c>
      <c r="CV109" s="45"/>
      <c r="CW109" s="48">
        <f t="shared" si="116"/>
        <v>7260.33</v>
      </c>
      <c r="CX109" s="45"/>
      <c r="CY109" s="47">
        <f t="shared" si="117"/>
        <v>1.5322800000000001</v>
      </c>
    </row>
    <row r="110" spans="1:103" x14ac:dyDescent="0.35">
      <c r="A110" s="42"/>
      <c r="B110" s="42"/>
      <c r="C110" s="42"/>
      <c r="D110" s="42"/>
      <c r="E110" s="42"/>
      <c r="F110" s="42" t="s">
        <v>203</v>
      </c>
      <c r="G110" s="42"/>
      <c r="H110" s="42"/>
      <c r="I110" s="48">
        <v>137.63</v>
      </c>
      <c r="J110" s="45"/>
      <c r="K110" s="48">
        <v>449</v>
      </c>
      <c r="L110" s="45"/>
      <c r="M110" s="48">
        <f t="shared" si="93"/>
        <v>-311.37</v>
      </c>
      <c r="N110" s="45"/>
      <c r="O110" s="47">
        <f t="shared" si="94"/>
        <v>0.30653000000000002</v>
      </c>
      <c r="P110" s="45"/>
      <c r="Q110" s="48">
        <v>206.18</v>
      </c>
      <c r="R110" s="45"/>
      <c r="S110" s="48">
        <v>449</v>
      </c>
      <c r="T110" s="45"/>
      <c r="U110" s="48">
        <f t="shared" si="95"/>
        <v>-242.82</v>
      </c>
      <c r="V110" s="45"/>
      <c r="W110" s="47">
        <f t="shared" si="96"/>
        <v>0.4592</v>
      </c>
      <c r="X110" s="45"/>
      <c r="Y110" s="48">
        <v>1323.81</v>
      </c>
      <c r="Z110" s="45"/>
      <c r="AA110" s="48">
        <v>449</v>
      </c>
      <c r="AB110" s="45"/>
      <c r="AC110" s="48">
        <f t="shared" si="97"/>
        <v>874.81</v>
      </c>
      <c r="AD110" s="45"/>
      <c r="AE110" s="47">
        <f t="shared" si="98"/>
        <v>2.94835</v>
      </c>
      <c r="AF110" s="45"/>
      <c r="AG110" s="48">
        <v>14.95</v>
      </c>
      <c r="AH110" s="45"/>
      <c r="AI110" s="48">
        <v>449</v>
      </c>
      <c r="AJ110" s="45"/>
      <c r="AK110" s="48">
        <f t="shared" si="99"/>
        <v>-434.05</v>
      </c>
      <c r="AL110" s="45"/>
      <c r="AM110" s="47">
        <f t="shared" si="100"/>
        <v>3.3300000000000003E-2</v>
      </c>
      <c r="AN110" s="45"/>
      <c r="AO110" s="48">
        <v>477.95</v>
      </c>
      <c r="AP110" s="45"/>
      <c r="AQ110" s="48">
        <v>449</v>
      </c>
      <c r="AR110" s="45"/>
      <c r="AS110" s="48">
        <f t="shared" si="101"/>
        <v>28.95</v>
      </c>
      <c r="AT110" s="45"/>
      <c r="AU110" s="47">
        <f t="shared" si="102"/>
        <v>1.0644800000000001</v>
      </c>
      <c r="AV110" s="45"/>
      <c r="AW110" s="48">
        <v>14.95</v>
      </c>
      <c r="AX110" s="45"/>
      <c r="AY110" s="48">
        <v>449</v>
      </c>
      <c r="AZ110" s="45"/>
      <c r="BA110" s="48">
        <f t="shared" si="103"/>
        <v>-434.05</v>
      </c>
      <c r="BB110" s="45"/>
      <c r="BC110" s="47">
        <f t="shared" si="104"/>
        <v>3.3300000000000003E-2</v>
      </c>
      <c r="BD110" s="45"/>
      <c r="BE110" s="48">
        <v>327.64</v>
      </c>
      <c r="BF110" s="45"/>
      <c r="BG110" s="48">
        <v>449</v>
      </c>
      <c r="BH110" s="45"/>
      <c r="BI110" s="48">
        <f t="shared" si="105"/>
        <v>-121.36</v>
      </c>
      <c r="BJ110" s="45"/>
      <c r="BK110" s="47">
        <f t="shared" si="106"/>
        <v>0.72970999999999997</v>
      </c>
      <c r="BL110" s="45"/>
      <c r="BM110" s="48">
        <v>14.95</v>
      </c>
      <c r="BN110" s="45"/>
      <c r="BO110" s="48">
        <v>450</v>
      </c>
      <c r="BP110" s="45"/>
      <c r="BQ110" s="48">
        <f t="shared" si="107"/>
        <v>-435.05</v>
      </c>
      <c r="BR110" s="45"/>
      <c r="BS110" s="47">
        <f t="shared" si="108"/>
        <v>3.322E-2</v>
      </c>
      <c r="BT110" s="45"/>
      <c r="BU110" s="48">
        <v>76.91</v>
      </c>
      <c r="BV110" s="45"/>
      <c r="BW110" s="48">
        <v>450</v>
      </c>
      <c r="BX110" s="45"/>
      <c r="BY110" s="48">
        <f t="shared" si="109"/>
        <v>-373.09</v>
      </c>
      <c r="BZ110" s="45"/>
      <c r="CA110" s="47">
        <f t="shared" si="110"/>
        <v>0.17091000000000001</v>
      </c>
      <c r="CB110" s="45"/>
      <c r="CC110" s="48">
        <v>1491.64</v>
      </c>
      <c r="CD110" s="45"/>
      <c r="CE110" s="48">
        <v>450</v>
      </c>
      <c r="CF110" s="45"/>
      <c r="CG110" s="48">
        <f t="shared" si="111"/>
        <v>1041.6400000000001</v>
      </c>
      <c r="CH110" s="45"/>
      <c r="CI110" s="47">
        <f t="shared" si="112"/>
        <v>3.3147600000000002</v>
      </c>
      <c r="CJ110" s="45"/>
      <c r="CK110" s="48">
        <v>77.209999999999994</v>
      </c>
      <c r="CL110" s="45"/>
      <c r="CM110" s="48">
        <v>450</v>
      </c>
      <c r="CN110" s="45"/>
      <c r="CO110" s="48">
        <f t="shared" si="113"/>
        <v>-372.79</v>
      </c>
      <c r="CP110" s="45"/>
      <c r="CQ110" s="47">
        <f t="shared" si="114"/>
        <v>0.17158000000000001</v>
      </c>
      <c r="CR110" s="45"/>
      <c r="CS110" s="48">
        <f t="shared" si="92"/>
        <v>4163.82</v>
      </c>
      <c r="CT110" s="45"/>
      <c r="CU110" s="48">
        <f t="shared" si="115"/>
        <v>4943</v>
      </c>
      <c r="CV110" s="45"/>
      <c r="CW110" s="48">
        <f t="shared" si="116"/>
        <v>-779.18</v>
      </c>
      <c r="CX110" s="45"/>
      <c r="CY110" s="47">
        <f t="shared" si="117"/>
        <v>0.84236999999999995</v>
      </c>
    </row>
    <row r="111" spans="1:103" ht="21.75" thickBot="1" x14ac:dyDescent="0.4">
      <c r="A111" s="42"/>
      <c r="B111" s="42"/>
      <c r="C111" s="42"/>
      <c r="D111" s="42"/>
      <c r="E111" s="42"/>
      <c r="F111" s="42" t="s">
        <v>202</v>
      </c>
      <c r="G111" s="42"/>
      <c r="H111" s="42"/>
      <c r="I111" s="50">
        <v>618.29</v>
      </c>
      <c r="J111" s="45"/>
      <c r="K111" s="50">
        <v>999</v>
      </c>
      <c r="L111" s="45"/>
      <c r="M111" s="50">
        <f t="shared" si="93"/>
        <v>-380.71</v>
      </c>
      <c r="N111" s="45"/>
      <c r="O111" s="49">
        <f t="shared" si="94"/>
        <v>0.61890999999999996</v>
      </c>
      <c r="P111" s="45"/>
      <c r="Q111" s="50">
        <v>1092.0899999999999</v>
      </c>
      <c r="R111" s="45"/>
      <c r="S111" s="50">
        <v>999</v>
      </c>
      <c r="T111" s="45"/>
      <c r="U111" s="50">
        <f t="shared" si="95"/>
        <v>93.09</v>
      </c>
      <c r="V111" s="45"/>
      <c r="W111" s="49">
        <f t="shared" si="96"/>
        <v>1.09318</v>
      </c>
      <c r="X111" s="45"/>
      <c r="Y111" s="50">
        <v>1137.45</v>
      </c>
      <c r="Z111" s="45"/>
      <c r="AA111" s="50">
        <v>999</v>
      </c>
      <c r="AB111" s="45"/>
      <c r="AC111" s="50">
        <f t="shared" si="97"/>
        <v>138.44999999999999</v>
      </c>
      <c r="AD111" s="45"/>
      <c r="AE111" s="49">
        <f t="shared" si="98"/>
        <v>1.13859</v>
      </c>
      <c r="AF111" s="45"/>
      <c r="AG111" s="50">
        <v>887.07</v>
      </c>
      <c r="AH111" s="45"/>
      <c r="AI111" s="50">
        <v>999</v>
      </c>
      <c r="AJ111" s="45"/>
      <c r="AK111" s="50">
        <f t="shared" si="99"/>
        <v>-111.93</v>
      </c>
      <c r="AL111" s="45"/>
      <c r="AM111" s="49">
        <f t="shared" si="100"/>
        <v>0.88795999999999997</v>
      </c>
      <c r="AN111" s="45"/>
      <c r="AO111" s="50">
        <v>3519.19</v>
      </c>
      <c r="AP111" s="45"/>
      <c r="AQ111" s="50">
        <v>999</v>
      </c>
      <c r="AR111" s="45"/>
      <c r="AS111" s="50">
        <f t="shared" si="101"/>
        <v>2520.19</v>
      </c>
      <c r="AT111" s="45"/>
      <c r="AU111" s="49">
        <f t="shared" si="102"/>
        <v>3.52271</v>
      </c>
      <c r="AV111" s="45"/>
      <c r="AW111" s="50">
        <v>608.04</v>
      </c>
      <c r="AX111" s="45"/>
      <c r="AY111" s="50">
        <v>999</v>
      </c>
      <c r="AZ111" s="45"/>
      <c r="BA111" s="50">
        <f t="shared" si="103"/>
        <v>-390.96</v>
      </c>
      <c r="BB111" s="45"/>
      <c r="BC111" s="49">
        <f t="shared" si="104"/>
        <v>0.60865000000000002</v>
      </c>
      <c r="BD111" s="45"/>
      <c r="BE111" s="50">
        <v>3165.25</v>
      </c>
      <c r="BF111" s="45"/>
      <c r="BG111" s="50">
        <v>999</v>
      </c>
      <c r="BH111" s="45"/>
      <c r="BI111" s="50">
        <f t="shared" si="105"/>
        <v>2166.25</v>
      </c>
      <c r="BJ111" s="45"/>
      <c r="BK111" s="49">
        <f t="shared" si="106"/>
        <v>3.1684199999999998</v>
      </c>
      <c r="BL111" s="45"/>
      <c r="BM111" s="50">
        <v>796.2</v>
      </c>
      <c r="BN111" s="45"/>
      <c r="BO111" s="50">
        <v>999</v>
      </c>
      <c r="BP111" s="45"/>
      <c r="BQ111" s="50">
        <f t="shared" si="107"/>
        <v>-202.8</v>
      </c>
      <c r="BR111" s="45"/>
      <c r="BS111" s="49">
        <f t="shared" si="108"/>
        <v>0.79700000000000004</v>
      </c>
      <c r="BT111" s="45"/>
      <c r="BU111" s="50">
        <v>600.62</v>
      </c>
      <c r="BV111" s="45"/>
      <c r="BW111" s="50">
        <v>999</v>
      </c>
      <c r="BX111" s="45"/>
      <c r="BY111" s="50">
        <f t="shared" si="109"/>
        <v>-398.38</v>
      </c>
      <c r="BZ111" s="45"/>
      <c r="CA111" s="49">
        <f t="shared" si="110"/>
        <v>0.60121999999999998</v>
      </c>
      <c r="CB111" s="45"/>
      <c r="CC111" s="50">
        <v>791.37</v>
      </c>
      <c r="CD111" s="45"/>
      <c r="CE111" s="50">
        <v>999</v>
      </c>
      <c r="CF111" s="45"/>
      <c r="CG111" s="50">
        <f t="shared" si="111"/>
        <v>-207.63</v>
      </c>
      <c r="CH111" s="45"/>
      <c r="CI111" s="49">
        <f t="shared" si="112"/>
        <v>0.79215999999999998</v>
      </c>
      <c r="CJ111" s="45"/>
      <c r="CK111" s="50">
        <v>1820.09</v>
      </c>
      <c r="CL111" s="45"/>
      <c r="CM111" s="50">
        <v>1000</v>
      </c>
      <c r="CN111" s="45"/>
      <c r="CO111" s="50">
        <f t="shared" si="113"/>
        <v>820.09</v>
      </c>
      <c r="CP111" s="45"/>
      <c r="CQ111" s="49">
        <f t="shared" si="114"/>
        <v>1.82009</v>
      </c>
      <c r="CR111" s="45"/>
      <c r="CS111" s="50">
        <f t="shared" si="92"/>
        <v>15035.66</v>
      </c>
      <c r="CT111" s="45"/>
      <c r="CU111" s="50">
        <f t="shared" si="115"/>
        <v>10990</v>
      </c>
      <c r="CV111" s="45"/>
      <c r="CW111" s="50">
        <f t="shared" si="116"/>
        <v>4045.66</v>
      </c>
      <c r="CX111" s="45"/>
      <c r="CY111" s="49">
        <f t="shared" si="117"/>
        <v>1.36812</v>
      </c>
    </row>
    <row r="112" spans="1:103" x14ac:dyDescent="0.35">
      <c r="A112" s="42"/>
      <c r="B112" s="42"/>
      <c r="C112" s="42"/>
      <c r="D112" s="42"/>
      <c r="E112" s="42" t="s">
        <v>201</v>
      </c>
      <c r="F112" s="42"/>
      <c r="G112" s="42"/>
      <c r="H112" s="42"/>
      <c r="I112" s="48">
        <f>ROUND(SUM(I95:I97)+SUM(I103:I111),5)</f>
        <v>7415.68</v>
      </c>
      <c r="J112" s="45"/>
      <c r="K112" s="48">
        <f>ROUND(SUM(K95:K97)+SUM(K103:K111),5)</f>
        <v>12271</v>
      </c>
      <c r="L112" s="45"/>
      <c r="M112" s="48">
        <f t="shared" si="93"/>
        <v>-4855.32</v>
      </c>
      <c r="N112" s="45"/>
      <c r="O112" s="47">
        <f t="shared" si="94"/>
        <v>0.60433000000000003</v>
      </c>
      <c r="P112" s="45"/>
      <c r="Q112" s="48">
        <f>ROUND(SUM(Q95:Q97)+SUM(Q103:Q111),5)</f>
        <v>11294.48</v>
      </c>
      <c r="R112" s="45"/>
      <c r="S112" s="48">
        <f>ROUND(SUM(S95:S97)+SUM(S103:S111),5)</f>
        <v>12271</v>
      </c>
      <c r="T112" s="45"/>
      <c r="U112" s="48">
        <f t="shared" si="95"/>
        <v>-976.52</v>
      </c>
      <c r="V112" s="45"/>
      <c r="W112" s="47">
        <f t="shared" si="96"/>
        <v>0.92042000000000002</v>
      </c>
      <c r="X112" s="45"/>
      <c r="Y112" s="48">
        <f>ROUND(SUM(Y95:Y97)+SUM(Y103:Y111),5)</f>
        <v>95130.13</v>
      </c>
      <c r="Z112" s="45"/>
      <c r="AA112" s="48">
        <f>ROUND(SUM(AA95:AA97)+SUM(AA103:AA111),5)</f>
        <v>12271</v>
      </c>
      <c r="AB112" s="45"/>
      <c r="AC112" s="48">
        <f t="shared" si="97"/>
        <v>82859.13</v>
      </c>
      <c r="AD112" s="45"/>
      <c r="AE112" s="47">
        <f t="shared" si="98"/>
        <v>7.75244</v>
      </c>
      <c r="AF112" s="45"/>
      <c r="AG112" s="48">
        <f>ROUND(SUM(AG95:AG97)+SUM(AG103:AG111),5)</f>
        <v>9058.9699999999993</v>
      </c>
      <c r="AH112" s="45"/>
      <c r="AI112" s="48">
        <f>ROUND(SUM(AI95:AI97)+SUM(AI103:AI111),5)</f>
        <v>12271</v>
      </c>
      <c r="AJ112" s="45"/>
      <c r="AK112" s="48">
        <f t="shared" si="99"/>
        <v>-3212.03</v>
      </c>
      <c r="AL112" s="45"/>
      <c r="AM112" s="47">
        <f t="shared" si="100"/>
        <v>0.73824000000000001</v>
      </c>
      <c r="AN112" s="45"/>
      <c r="AO112" s="48">
        <f>ROUND(SUM(AO95:AO97)+SUM(AO103:AO111),5)</f>
        <v>11254.56</v>
      </c>
      <c r="AP112" s="45"/>
      <c r="AQ112" s="48">
        <f>ROUND(SUM(AQ95:AQ97)+SUM(AQ103:AQ111),5)</f>
        <v>12271</v>
      </c>
      <c r="AR112" s="45"/>
      <c r="AS112" s="48">
        <f t="shared" si="101"/>
        <v>-1016.44</v>
      </c>
      <c r="AT112" s="45"/>
      <c r="AU112" s="47">
        <f t="shared" si="102"/>
        <v>0.91717000000000004</v>
      </c>
      <c r="AV112" s="45"/>
      <c r="AW112" s="48">
        <f>ROUND(SUM(AW95:AW97)+SUM(AW103:AW111),5)</f>
        <v>11284.25</v>
      </c>
      <c r="AX112" s="45"/>
      <c r="AY112" s="48">
        <f>ROUND(SUM(AY95:AY97)+SUM(AY103:AY111),5)</f>
        <v>12271</v>
      </c>
      <c r="AZ112" s="45"/>
      <c r="BA112" s="48">
        <f t="shared" si="103"/>
        <v>-986.75</v>
      </c>
      <c r="BB112" s="45"/>
      <c r="BC112" s="47">
        <f t="shared" si="104"/>
        <v>0.91959000000000002</v>
      </c>
      <c r="BD112" s="45"/>
      <c r="BE112" s="48">
        <f>ROUND(SUM(BE95:BE97)+SUM(BE103:BE111),5)</f>
        <v>28097.7</v>
      </c>
      <c r="BF112" s="45"/>
      <c r="BG112" s="48">
        <f>ROUND(SUM(BG95:BG97)+SUM(BG103:BG111),5)</f>
        <v>12271</v>
      </c>
      <c r="BH112" s="45"/>
      <c r="BI112" s="48">
        <f t="shared" si="105"/>
        <v>15826.7</v>
      </c>
      <c r="BJ112" s="45"/>
      <c r="BK112" s="47">
        <f t="shared" si="106"/>
        <v>2.2897599999999998</v>
      </c>
      <c r="BL112" s="45"/>
      <c r="BM112" s="48">
        <f>ROUND(SUM(BM95:BM97)+SUM(BM103:BM111),5)</f>
        <v>11931.55</v>
      </c>
      <c r="BN112" s="45"/>
      <c r="BO112" s="48">
        <f>ROUND(SUM(BO95:BO97)+SUM(BO103:BO111),5)</f>
        <v>12272</v>
      </c>
      <c r="BP112" s="45"/>
      <c r="BQ112" s="48">
        <f t="shared" si="107"/>
        <v>-340.45</v>
      </c>
      <c r="BR112" s="45"/>
      <c r="BS112" s="47">
        <f t="shared" si="108"/>
        <v>0.97226000000000001</v>
      </c>
      <c r="BT112" s="45"/>
      <c r="BU112" s="48">
        <f>ROUND(SUM(BU95:BU97)+SUM(BU103:BU111),5)</f>
        <v>14263.21</v>
      </c>
      <c r="BV112" s="45"/>
      <c r="BW112" s="48">
        <f>ROUND(SUM(BW95:BW97)+SUM(BW103:BW111),5)</f>
        <v>12272</v>
      </c>
      <c r="BX112" s="45"/>
      <c r="BY112" s="48">
        <f t="shared" si="109"/>
        <v>1991.21</v>
      </c>
      <c r="BZ112" s="45"/>
      <c r="CA112" s="47">
        <f t="shared" si="110"/>
        <v>1.1622600000000001</v>
      </c>
      <c r="CB112" s="45"/>
      <c r="CC112" s="48">
        <f>ROUND(SUM(CC95:CC97)+SUM(CC103:CC111),5)</f>
        <v>15615.99</v>
      </c>
      <c r="CD112" s="45"/>
      <c r="CE112" s="48">
        <f>ROUND(SUM(CE95:CE97)+SUM(CE103:CE111),5)</f>
        <v>12272</v>
      </c>
      <c r="CF112" s="45"/>
      <c r="CG112" s="48">
        <f t="shared" si="111"/>
        <v>3343.99</v>
      </c>
      <c r="CH112" s="45"/>
      <c r="CI112" s="47">
        <f t="shared" si="112"/>
        <v>1.2724899999999999</v>
      </c>
      <c r="CJ112" s="45"/>
      <c r="CK112" s="48">
        <f>ROUND(SUM(CK95:CK97)+SUM(CK103:CK111),5)</f>
        <v>21989.78</v>
      </c>
      <c r="CL112" s="45"/>
      <c r="CM112" s="48">
        <f>ROUND(SUM(CM95:CM97)+SUM(CM103:CM111),5)</f>
        <v>12275</v>
      </c>
      <c r="CN112" s="45"/>
      <c r="CO112" s="48">
        <f t="shared" si="113"/>
        <v>9714.7800000000007</v>
      </c>
      <c r="CP112" s="45"/>
      <c r="CQ112" s="47">
        <f t="shared" si="114"/>
        <v>1.7914300000000001</v>
      </c>
      <c r="CR112" s="45"/>
      <c r="CS112" s="48">
        <f t="shared" si="92"/>
        <v>237336.3</v>
      </c>
      <c r="CT112" s="45"/>
      <c r="CU112" s="48">
        <f t="shared" si="115"/>
        <v>134988</v>
      </c>
      <c r="CV112" s="45"/>
      <c r="CW112" s="48">
        <f t="shared" si="116"/>
        <v>102348.3</v>
      </c>
      <c r="CX112" s="45"/>
      <c r="CY112" s="47">
        <f t="shared" si="117"/>
        <v>1.7582</v>
      </c>
    </row>
    <row r="113" spans="1:103" x14ac:dyDescent="0.35">
      <c r="A113" s="42"/>
      <c r="B113" s="42"/>
      <c r="C113" s="42"/>
      <c r="D113" s="42"/>
      <c r="E113" s="42" t="s">
        <v>200</v>
      </c>
      <c r="F113" s="42"/>
      <c r="G113" s="42"/>
      <c r="H113" s="42"/>
      <c r="I113" s="48"/>
      <c r="J113" s="45"/>
      <c r="K113" s="48"/>
      <c r="L113" s="45"/>
      <c r="M113" s="48"/>
      <c r="N113" s="45"/>
      <c r="O113" s="47"/>
      <c r="P113" s="45"/>
      <c r="Q113" s="48"/>
      <c r="R113" s="45"/>
      <c r="S113" s="48"/>
      <c r="T113" s="45"/>
      <c r="U113" s="48"/>
      <c r="V113" s="45"/>
      <c r="W113" s="47"/>
      <c r="X113" s="45"/>
      <c r="Y113" s="48"/>
      <c r="Z113" s="45"/>
      <c r="AA113" s="48"/>
      <c r="AB113" s="45"/>
      <c r="AC113" s="48"/>
      <c r="AD113" s="45"/>
      <c r="AE113" s="47"/>
      <c r="AF113" s="45"/>
      <c r="AG113" s="48"/>
      <c r="AH113" s="45"/>
      <c r="AI113" s="48"/>
      <c r="AJ113" s="45"/>
      <c r="AK113" s="48"/>
      <c r="AL113" s="45"/>
      <c r="AM113" s="47"/>
      <c r="AN113" s="45"/>
      <c r="AO113" s="48"/>
      <c r="AP113" s="45"/>
      <c r="AQ113" s="48"/>
      <c r="AR113" s="45"/>
      <c r="AS113" s="48"/>
      <c r="AT113" s="45"/>
      <c r="AU113" s="47"/>
      <c r="AV113" s="45"/>
      <c r="AW113" s="48"/>
      <c r="AX113" s="45"/>
      <c r="AY113" s="48"/>
      <c r="AZ113" s="45"/>
      <c r="BA113" s="48"/>
      <c r="BB113" s="45"/>
      <c r="BC113" s="47"/>
      <c r="BD113" s="45"/>
      <c r="BE113" s="48"/>
      <c r="BF113" s="45"/>
      <c r="BG113" s="48"/>
      <c r="BH113" s="45"/>
      <c r="BI113" s="48"/>
      <c r="BJ113" s="45"/>
      <c r="BK113" s="47"/>
      <c r="BL113" s="45"/>
      <c r="BM113" s="48"/>
      <c r="BN113" s="45"/>
      <c r="BO113" s="48"/>
      <c r="BP113" s="45"/>
      <c r="BQ113" s="48"/>
      <c r="BR113" s="45"/>
      <c r="BS113" s="47"/>
      <c r="BT113" s="45"/>
      <c r="BU113" s="48"/>
      <c r="BV113" s="45"/>
      <c r="BW113" s="48"/>
      <c r="BX113" s="45"/>
      <c r="BY113" s="48"/>
      <c r="BZ113" s="45"/>
      <c r="CA113" s="47"/>
      <c r="CB113" s="45"/>
      <c r="CC113" s="48"/>
      <c r="CD113" s="45"/>
      <c r="CE113" s="48"/>
      <c r="CF113" s="45"/>
      <c r="CG113" s="48"/>
      <c r="CH113" s="45"/>
      <c r="CI113" s="47"/>
      <c r="CJ113" s="45"/>
      <c r="CK113" s="48"/>
      <c r="CL113" s="45"/>
      <c r="CM113" s="48"/>
      <c r="CN113" s="45"/>
      <c r="CO113" s="48"/>
      <c r="CP113" s="45"/>
      <c r="CQ113" s="47"/>
      <c r="CR113" s="45"/>
      <c r="CS113" s="48"/>
      <c r="CT113" s="45"/>
      <c r="CU113" s="48"/>
      <c r="CV113" s="45"/>
      <c r="CW113" s="48"/>
      <c r="CX113" s="45"/>
      <c r="CY113" s="47"/>
    </row>
    <row r="114" spans="1:103" x14ac:dyDescent="0.35">
      <c r="A114" s="42"/>
      <c r="B114" s="42"/>
      <c r="C114" s="42"/>
      <c r="D114" s="42"/>
      <c r="E114" s="42"/>
      <c r="F114" s="42" t="s">
        <v>199</v>
      </c>
      <c r="G114" s="42"/>
      <c r="H114" s="42"/>
      <c r="I114" s="48">
        <v>0</v>
      </c>
      <c r="J114" s="45"/>
      <c r="K114" s="48">
        <v>833</v>
      </c>
      <c r="L114" s="45"/>
      <c r="M114" s="48">
        <f t="shared" ref="M114:M121" si="118">ROUND((I114-K114),5)</f>
        <v>-833</v>
      </c>
      <c r="N114" s="45"/>
      <c r="O114" s="47">
        <f t="shared" ref="O114:O121" si="119">ROUND(IF(K114=0, IF(I114=0, 0, 1), I114/K114),5)</f>
        <v>0</v>
      </c>
      <c r="P114" s="45"/>
      <c r="Q114" s="48">
        <v>0</v>
      </c>
      <c r="R114" s="45"/>
      <c r="S114" s="48">
        <v>833</v>
      </c>
      <c r="T114" s="45"/>
      <c r="U114" s="48">
        <f t="shared" ref="U114:U121" si="120">ROUND((Q114-S114),5)</f>
        <v>-833</v>
      </c>
      <c r="V114" s="45"/>
      <c r="W114" s="47">
        <f t="shared" ref="W114:W121" si="121">ROUND(IF(S114=0, IF(Q114=0, 0, 1), Q114/S114),5)</f>
        <v>0</v>
      </c>
      <c r="X114" s="45"/>
      <c r="Y114" s="48">
        <v>31934.31</v>
      </c>
      <c r="Z114" s="45"/>
      <c r="AA114" s="48">
        <v>833</v>
      </c>
      <c r="AB114" s="45"/>
      <c r="AC114" s="48">
        <f t="shared" ref="AC114:AC121" si="122">ROUND((Y114-AA114),5)</f>
        <v>31101.31</v>
      </c>
      <c r="AD114" s="45"/>
      <c r="AE114" s="47">
        <f t="shared" ref="AE114:AE121" si="123">ROUND(IF(AA114=0, IF(Y114=0, 0, 1), Y114/AA114),5)</f>
        <v>38.336509999999997</v>
      </c>
      <c r="AF114" s="45"/>
      <c r="AG114" s="48">
        <v>38775.870000000003</v>
      </c>
      <c r="AH114" s="45"/>
      <c r="AI114" s="48">
        <v>833</v>
      </c>
      <c r="AJ114" s="45"/>
      <c r="AK114" s="48">
        <f t="shared" ref="AK114:AK121" si="124">ROUND((AG114-AI114),5)</f>
        <v>37942.870000000003</v>
      </c>
      <c r="AL114" s="45"/>
      <c r="AM114" s="47">
        <f t="shared" ref="AM114:AM121" si="125">ROUND(IF(AI114=0, IF(AG114=0, 0, 1), AG114/AI114),5)</f>
        <v>46.549660000000003</v>
      </c>
      <c r="AN114" s="45"/>
      <c r="AO114" s="48">
        <v>0</v>
      </c>
      <c r="AP114" s="45"/>
      <c r="AQ114" s="48">
        <v>833</v>
      </c>
      <c r="AR114" s="45"/>
      <c r="AS114" s="48">
        <f t="shared" ref="AS114:AS121" si="126">ROUND((AO114-AQ114),5)</f>
        <v>-833</v>
      </c>
      <c r="AT114" s="45"/>
      <c r="AU114" s="47">
        <f t="shared" ref="AU114:AU121" si="127">ROUND(IF(AQ114=0, IF(AO114=0, 0, 1), AO114/AQ114),5)</f>
        <v>0</v>
      </c>
      <c r="AV114" s="45"/>
      <c r="AW114" s="48">
        <v>-30</v>
      </c>
      <c r="AX114" s="45"/>
      <c r="AY114" s="48">
        <v>833</v>
      </c>
      <c r="AZ114" s="45"/>
      <c r="BA114" s="48">
        <f t="shared" ref="BA114:BA121" si="128">ROUND((AW114-AY114),5)</f>
        <v>-863</v>
      </c>
      <c r="BB114" s="45"/>
      <c r="BC114" s="47">
        <f t="shared" ref="BC114:BC121" si="129">ROUND(IF(AY114=0, IF(AW114=0, 0, 1), AW114/AY114),5)</f>
        <v>-3.601E-2</v>
      </c>
      <c r="BD114" s="45"/>
      <c r="BE114" s="48">
        <v>0</v>
      </c>
      <c r="BF114" s="45"/>
      <c r="BG114" s="48">
        <v>833</v>
      </c>
      <c r="BH114" s="45"/>
      <c r="BI114" s="48">
        <f>ROUND((BE114-BG114),5)</f>
        <v>-833</v>
      </c>
      <c r="BJ114" s="45"/>
      <c r="BK114" s="47">
        <f>ROUND(IF(BG114=0, IF(BE114=0, 0, 1), BE114/BG114),5)</f>
        <v>0</v>
      </c>
      <c r="BL114" s="45"/>
      <c r="BM114" s="48">
        <v>0</v>
      </c>
      <c r="BN114" s="45"/>
      <c r="BO114" s="48">
        <v>833</v>
      </c>
      <c r="BP114" s="45"/>
      <c r="BQ114" s="48">
        <f>ROUND((BM114-BO114),5)</f>
        <v>-833</v>
      </c>
      <c r="BR114" s="45"/>
      <c r="BS114" s="47">
        <f>ROUND(IF(BO114=0, IF(BM114=0, 0, 1), BM114/BO114),5)</f>
        <v>0</v>
      </c>
      <c r="BT114" s="45"/>
      <c r="BU114" s="48">
        <v>0</v>
      </c>
      <c r="BV114" s="45"/>
      <c r="BW114" s="48">
        <v>834</v>
      </c>
      <c r="BX114" s="45"/>
      <c r="BY114" s="48">
        <f>ROUND((BU114-BW114),5)</f>
        <v>-834</v>
      </c>
      <c r="BZ114" s="45"/>
      <c r="CA114" s="47">
        <f>ROUND(IF(BW114=0, IF(BU114=0, 0, 1), BU114/BW114),5)</f>
        <v>0</v>
      </c>
      <c r="CB114" s="45"/>
      <c r="CC114" s="48">
        <v>0</v>
      </c>
      <c r="CD114" s="45"/>
      <c r="CE114" s="48">
        <v>834</v>
      </c>
      <c r="CF114" s="45"/>
      <c r="CG114" s="48">
        <f>ROUND((CC114-CE114),5)</f>
        <v>-834</v>
      </c>
      <c r="CH114" s="45"/>
      <c r="CI114" s="47">
        <f>ROUND(IF(CE114=0, IF(CC114=0, 0, 1), CC114/CE114),5)</f>
        <v>0</v>
      </c>
      <c r="CJ114" s="45"/>
      <c r="CK114" s="48">
        <v>0</v>
      </c>
      <c r="CL114" s="45"/>
      <c r="CM114" s="48">
        <v>834</v>
      </c>
      <c r="CN114" s="45"/>
      <c r="CO114" s="48">
        <f>ROUND((CK114-CM114),5)</f>
        <v>-834</v>
      </c>
      <c r="CP114" s="45"/>
      <c r="CQ114" s="47">
        <f>ROUND(IF(CM114=0, IF(CK114=0, 0, 1), CK114/CM114),5)</f>
        <v>0</v>
      </c>
      <c r="CR114" s="45"/>
      <c r="CS114" s="48">
        <f t="shared" ref="CS114:CS121" si="130">ROUND(I114+Q114+Y114+AG114+AO114+AW114+BE114+BM114+BU114+CC114+CK114,5)</f>
        <v>70680.179999999993</v>
      </c>
      <c r="CT114" s="45"/>
      <c r="CU114" s="48">
        <f t="shared" ref="CU114:CU121" si="131">ROUND(K114+S114+AA114+AI114+AQ114+AY114+BG114+BO114+BW114+CE114+CM114,5)</f>
        <v>9166</v>
      </c>
      <c r="CV114" s="45"/>
      <c r="CW114" s="48">
        <f t="shared" ref="CW114:CW121" si="132">ROUND((CS114-CU114),5)</f>
        <v>61514.18</v>
      </c>
      <c r="CX114" s="45"/>
      <c r="CY114" s="47">
        <f t="shared" ref="CY114:CY121" si="133">ROUND(IF(CU114=0, IF(CS114=0, 0, 1), CS114/CU114),5)</f>
        <v>7.7111299999999998</v>
      </c>
    </row>
    <row r="115" spans="1:103" x14ac:dyDescent="0.35">
      <c r="A115" s="42"/>
      <c r="B115" s="42"/>
      <c r="C115" s="42"/>
      <c r="D115" s="42"/>
      <c r="E115" s="42"/>
      <c r="F115" s="42" t="s">
        <v>198</v>
      </c>
      <c r="G115" s="42"/>
      <c r="H115" s="42"/>
      <c r="I115" s="48">
        <v>2427.62</v>
      </c>
      <c r="J115" s="45"/>
      <c r="K115" s="48">
        <v>542</v>
      </c>
      <c r="L115" s="45"/>
      <c r="M115" s="48">
        <f t="shared" si="118"/>
        <v>1885.62</v>
      </c>
      <c r="N115" s="45"/>
      <c r="O115" s="47">
        <f t="shared" si="119"/>
        <v>4.4790000000000001</v>
      </c>
      <c r="P115" s="45"/>
      <c r="Q115" s="48">
        <v>1110.51</v>
      </c>
      <c r="R115" s="45"/>
      <c r="S115" s="48">
        <v>542</v>
      </c>
      <c r="T115" s="45"/>
      <c r="U115" s="48">
        <f t="shared" si="120"/>
        <v>568.51</v>
      </c>
      <c r="V115" s="45"/>
      <c r="W115" s="47">
        <f t="shared" si="121"/>
        <v>2.0489099999999998</v>
      </c>
      <c r="X115" s="45"/>
      <c r="Y115" s="48">
        <v>-998.96</v>
      </c>
      <c r="Z115" s="45"/>
      <c r="AA115" s="48">
        <v>542</v>
      </c>
      <c r="AB115" s="45"/>
      <c r="AC115" s="48">
        <f t="shared" si="122"/>
        <v>-1540.96</v>
      </c>
      <c r="AD115" s="45"/>
      <c r="AE115" s="47">
        <f t="shared" si="123"/>
        <v>-1.8431</v>
      </c>
      <c r="AF115" s="45"/>
      <c r="AG115" s="48">
        <v>1279.5</v>
      </c>
      <c r="AH115" s="45"/>
      <c r="AI115" s="48">
        <v>542</v>
      </c>
      <c r="AJ115" s="45"/>
      <c r="AK115" s="48">
        <f t="shared" si="124"/>
        <v>737.5</v>
      </c>
      <c r="AL115" s="45"/>
      <c r="AM115" s="47">
        <f t="shared" si="125"/>
        <v>2.3607</v>
      </c>
      <c r="AN115" s="45"/>
      <c r="AO115" s="48">
        <v>1452.19</v>
      </c>
      <c r="AP115" s="45"/>
      <c r="AQ115" s="48">
        <v>542</v>
      </c>
      <c r="AR115" s="45"/>
      <c r="AS115" s="48">
        <f t="shared" si="126"/>
        <v>910.19</v>
      </c>
      <c r="AT115" s="45"/>
      <c r="AU115" s="47">
        <f t="shared" si="127"/>
        <v>2.6793200000000001</v>
      </c>
      <c r="AV115" s="45"/>
      <c r="AW115" s="48">
        <v>1363.82</v>
      </c>
      <c r="AX115" s="45"/>
      <c r="AY115" s="48">
        <v>542</v>
      </c>
      <c r="AZ115" s="45"/>
      <c r="BA115" s="48">
        <f t="shared" si="128"/>
        <v>821.82</v>
      </c>
      <c r="BB115" s="45"/>
      <c r="BC115" s="47">
        <f t="shared" si="129"/>
        <v>2.51627</v>
      </c>
      <c r="BD115" s="45"/>
      <c r="BE115" s="48">
        <v>2281.61</v>
      </c>
      <c r="BF115" s="45"/>
      <c r="BG115" s="48">
        <v>542</v>
      </c>
      <c r="BH115" s="45"/>
      <c r="BI115" s="48">
        <f>ROUND((BE115-BG115),5)</f>
        <v>1739.61</v>
      </c>
      <c r="BJ115" s="45"/>
      <c r="BK115" s="47">
        <f>ROUND(IF(BG115=0, IF(BE115=0, 0, 1), BE115/BG115),5)</f>
        <v>4.2096099999999996</v>
      </c>
      <c r="BL115" s="45"/>
      <c r="BM115" s="48">
        <v>738.6</v>
      </c>
      <c r="BN115" s="45"/>
      <c r="BO115" s="48">
        <v>542</v>
      </c>
      <c r="BP115" s="45"/>
      <c r="BQ115" s="48">
        <f>ROUND((BM115-BO115),5)</f>
        <v>196.6</v>
      </c>
      <c r="BR115" s="45"/>
      <c r="BS115" s="47">
        <f>ROUND(IF(BO115=0, IF(BM115=0, 0, 1), BM115/BO115),5)</f>
        <v>1.36273</v>
      </c>
      <c r="BT115" s="45"/>
      <c r="BU115" s="48">
        <v>1084.5</v>
      </c>
      <c r="BV115" s="45"/>
      <c r="BW115" s="48">
        <v>541</v>
      </c>
      <c r="BX115" s="45"/>
      <c r="BY115" s="48">
        <f>ROUND((BU115-BW115),5)</f>
        <v>543.5</v>
      </c>
      <c r="BZ115" s="45"/>
      <c r="CA115" s="47">
        <f>ROUND(IF(BW115=0, IF(BU115=0, 0, 1), BU115/BW115),5)</f>
        <v>2.0046200000000001</v>
      </c>
      <c r="CB115" s="45"/>
      <c r="CC115" s="48">
        <v>999.11</v>
      </c>
      <c r="CD115" s="45"/>
      <c r="CE115" s="48">
        <v>541</v>
      </c>
      <c r="CF115" s="45"/>
      <c r="CG115" s="48">
        <f>ROUND((CC115-CE115),5)</f>
        <v>458.11</v>
      </c>
      <c r="CH115" s="45"/>
      <c r="CI115" s="47">
        <f>ROUND(IF(CE115=0, IF(CC115=0, 0, 1), CC115/CE115),5)</f>
        <v>1.8467800000000001</v>
      </c>
      <c r="CJ115" s="45"/>
      <c r="CK115" s="48">
        <v>395</v>
      </c>
      <c r="CL115" s="45"/>
      <c r="CM115" s="48">
        <v>541</v>
      </c>
      <c r="CN115" s="45"/>
      <c r="CO115" s="48">
        <f>ROUND((CK115-CM115),5)</f>
        <v>-146</v>
      </c>
      <c r="CP115" s="45"/>
      <c r="CQ115" s="47">
        <f>ROUND(IF(CM115=0, IF(CK115=0, 0, 1), CK115/CM115),5)</f>
        <v>0.73012999999999995</v>
      </c>
      <c r="CR115" s="45"/>
      <c r="CS115" s="48">
        <f t="shared" si="130"/>
        <v>12133.5</v>
      </c>
      <c r="CT115" s="45"/>
      <c r="CU115" s="48">
        <f t="shared" si="131"/>
        <v>5959</v>
      </c>
      <c r="CV115" s="45"/>
      <c r="CW115" s="48">
        <f t="shared" si="132"/>
        <v>6174.5</v>
      </c>
      <c r="CX115" s="45"/>
      <c r="CY115" s="51">
        <f t="shared" si="133"/>
        <v>2.0361600000000002</v>
      </c>
    </row>
    <row r="116" spans="1:103" x14ac:dyDescent="0.35">
      <c r="A116" s="42"/>
      <c r="B116" s="42"/>
      <c r="C116" s="42"/>
      <c r="D116" s="42"/>
      <c r="E116" s="42"/>
      <c r="F116" s="42" t="s">
        <v>197</v>
      </c>
      <c r="G116" s="42"/>
      <c r="H116" s="42"/>
      <c r="I116" s="48">
        <v>0</v>
      </c>
      <c r="J116" s="45"/>
      <c r="K116" s="48">
        <v>1250</v>
      </c>
      <c r="L116" s="45"/>
      <c r="M116" s="48">
        <f t="shared" si="118"/>
        <v>-1250</v>
      </c>
      <c r="N116" s="45"/>
      <c r="O116" s="47">
        <f t="shared" si="119"/>
        <v>0</v>
      </c>
      <c r="P116" s="45"/>
      <c r="Q116" s="48">
        <v>971</v>
      </c>
      <c r="R116" s="45"/>
      <c r="S116" s="48">
        <v>1250</v>
      </c>
      <c r="T116" s="45"/>
      <c r="U116" s="48">
        <f t="shared" si="120"/>
        <v>-279</v>
      </c>
      <c r="V116" s="45"/>
      <c r="W116" s="47">
        <f t="shared" si="121"/>
        <v>0.77680000000000005</v>
      </c>
      <c r="X116" s="45"/>
      <c r="Y116" s="48">
        <v>0</v>
      </c>
      <c r="Z116" s="45"/>
      <c r="AA116" s="48">
        <v>1250</v>
      </c>
      <c r="AB116" s="45"/>
      <c r="AC116" s="48">
        <f t="shared" si="122"/>
        <v>-1250</v>
      </c>
      <c r="AD116" s="45"/>
      <c r="AE116" s="47">
        <f t="shared" si="123"/>
        <v>0</v>
      </c>
      <c r="AF116" s="45"/>
      <c r="AG116" s="48">
        <v>7017.41</v>
      </c>
      <c r="AH116" s="45"/>
      <c r="AI116" s="48">
        <v>1250</v>
      </c>
      <c r="AJ116" s="45"/>
      <c r="AK116" s="48">
        <f t="shared" si="124"/>
        <v>5767.41</v>
      </c>
      <c r="AL116" s="45"/>
      <c r="AM116" s="47">
        <f t="shared" si="125"/>
        <v>5.6139299999999999</v>
      </c>
      <c r="AN116" s="45"/>
      <c r="AO116" s="48">
        <v>133.88999999999999</v>
      </c>
      <c r="AP116" s="45"/>
      <c r="AQ116" s="48">
        <v>1250</v>
      </c>
      <c r="AR116" s="45"/>
      <c r="AS116" s="48">
        <f t="shared" si="126"/>
        <v>-1116.1099999999999</v>
      </c>
      <c r="AT116" s="45"/>
      <c r="AU116" s="47">
        <f t="shared" si="127"/>
        <v>0.10711</v>
      </c>
      <c r="AV116" s="45"/>
      <c r="AW116" s="48">
        <v>1318</v>
      </c>
      <c r="AX116" s="45"/>
      <c r="AY116" s="48">
        <v>1250</v>
      </c>
      <c r="AZ116" s="45"/>
      <c r="BA116" s="48">
        <f t="shared" si="128"/>
        <v>68</v>
      </c>
      <c r="BB116" s="45"/>
      <c r="BC116" s="47">
        <f t="shared" si="129"/>
        <v>1.0544</v>
      </c>
      <c r="BD116" s="45"/>
      <c r="BE116" s="48">
        <v>0</v>
      </c>
      <c r="BF116" s="45"/>
      <c r="BG116" s="48">
        <v>1250</v>
      </c>
      <c r="BH116" s="45"/>
      <c r="BI116" s="48">
        <f>ROUND((BE116-BG116),5)</f>
        <v>-1250</v>
      </c>
      <c r="BJ116" s="45"/>
      <c r="BK116" s="47">
        <f>ROUND(IF(BG116=0, IF(BE116=0, 0, 1), BE116/BG116),5)</f>
        <v>0</v>
      </c>
      <c r="BL116" s="45"/>
      <c r="BM116" s="48">
        <v>133.88999999999999</v>
      </c>
      <c r="BN116" s="45"/>
      <c r="BO116" s="48">
        <v>1250</v>
      </c>
      <c r="BP116" s="45"/>
      <c r="BQ116" s="48">
        <f>ROUND((BM116-BO116),5)</f>
        <v>-1116.1099999999999</v>
      </c>
      <c r="BR116" s="45"/>
      <c r="BS116" s="47">
        <f>ROUND(IF(BO116=0, IF(BM116=0, 0, 1), BM116/BO116),5)</f>
        <v>0.10711</v>
      </c>
      <c r="BT116" s="45"/>
      <c r="BU116" s="48">
        <v>8039.41</v>
      </c>
      <c r="BV116" s="45"/>
      <c r="BW116" s="48">
        <v>1250</v>
      </c>
      <c r="BX116" s="45"/>
      <c r="BY116" s="48">
        <f>ROUND((BU116-BW116),5)</f>
        <v>6789.41</v>
      </c>
      <c r="BZ116" s="45"/>
      <c r="CA116" s="47">
        <f>ROUND(IF(BW116=0, IF(BU116=0, 0, 1), BU116/BW116),5)</f>
        <v>6.4315300000000004</v>
      </c>
      <c r="CB116" s="45"/>
      <c r="CC116" s="48">
        <v>0</v>
      </c>
      <c r="CD116" s="45"/>
      <c r="CE116" s="48">
        <v>1250</v>
      </c>
      <c r="CF116" s="45"/>
      <c r="CG116" s="48">
        <f>ROUND((CC116-CE116),5)</f>
        <v>-1250</v>
      </c>
      <c r="CH116" s="45"/>
      <c r="CI116" s="47">
        <f>ROUND(IF(CE116=0, IF(CC116=0, 0, 1), CC116/CE116),5)</f>
        <v>0</v>
      </c>
      <c r="CJ116" s="45"/>
      <c r="CK116" s="48">
        <v>0</v>
      </c>
      <c r="CL116" s="45"/>
      <c r="CM116" s="48">
        <v>1250</v>
      </c>
      <c r="CN116" s="45"/>
      <c r="CO116" s="48">
        <f>ROUND((CK116-CM116),5)</f>
        <v>-1250</v>
      </c>
      <c r="CP116" s="45"/>
      <c r="CQ116" s="47">
        <f>ROUND(IF(CM116=0, IF(CK116=0, 0, 1), CK116/CM116),5)</f>
        <v>0</v>
      </c>
      <c r="CR116" s="45"/>
      <c r="CS116" s="48">
        <f t="shared" si="130"/>
        <v>17613.599999999999</v>
      </c>
      <c r="CT116" s="45"/>
      <c r="CU116" s="48">
        <f t="shared" si="131"/>
        <v>13750</v>
      </c>
      <c r="CV116" s="45"/>
      <c r="CW116" s="48">
        <f t="shared" si="132"/>
        <v>3863.6</v>
      </c>
      <c r="CX116" s="45"/>
      <c r="CY116" s="47">
        <f t="shared" si="133"/>
        <v>1.2809900000000001</v>
      </c>
    </row>
    <row r="117" spans="1:103" x14ac:dyDescent="0.35">
      <c r="A117" s="42"/>
      <c r="B117" s="42"/>
      <c r="C117" s="42"/>
      <c r="D117" s="42"/>
      <c r="E117" s="42"/>
      <c r="F117" s="42" t="s">
        <v>196</v>
      </c>
      <c r="G117" s="42"/>
      <c r="H117" s="42"/>
      <c r="I117" s="48">
        <v>0</v>
      </c>
      <c r="J117" s="45"/>
      <c r="K117" s="48">
        <v>667</v>
      </c>
      <c r="L117" s="45"/>
      <c r="M117" s="48">
        <f t="shared" si="118"/>
        <v>-667</v>
      </c>
      <c r="N117" s="45"/>
      <c r="O117" s="47">
        <f t="shared" si="119"/>
        <v>0</v>
      </c>
      <c r="P117" s="45"/>
      <c r="Q117" s="48">
        <v>0</v>
      </c>
      <c r="R117" s="45"/>
      <c r="S117" s="48">
        <v>667</v>
      </c>
      <c r="T117" s="45"/>
      <c r="U117" s="48">
        <f t="shared" si="120"/>
        <v>-667</v>
      </c>
      <c r="V117" s="45"/>
      <c r="W117" s="47">
        <f t="shared" si="121"/>
        <v>0</v>
      </c>
      <c r="X117" s="45"/>
      <c r="Y117" s="48">
        <v>0</v>
      </c>
      <c r="Z117" s="45"/>
      <c r="AA117" s="48">
        <v>667</v>
      </c>
      <c r="AB117" s="45"/>
      <c r="AC117" s="48">
        <f t="shared" si="122"/>
        <v>-667</v>
      </c>
      <c r="AD117" s="45"/>
      <c r="AE117" s="47">
        <f t="shared" si="123"/>
        <v>0</v>
      </c>
      <c r="AF117" s="45"/>
      <c r="AG117" s="48">
        <v>0</v>
      </c>
      <c r="AH117" s="45"/>
      <c r="AI117" s="48">
        <v>667</v>
      </c>
      <c r="AJ117" s="45"/>
      <c r="AK117" s="48">
        <f t="shared" si="124"/>
        <v>-667</v>
      </c>
      <c r="AL117" s="45"/>
      <c r="AM117" s="47">
        <f t="shared" si="125"/>
        <v>0</v>
      </c>
      <c r="AN117" s="45"/>
      <c r="AO117" s="48">
        <v>0</v>
      </c>
      <c r="AP117" s="45"/>
      <c r="AQ117" s="48">
        <v>667</v>
      </c>
      <c r="AR117" s="45"/>
      <c r="AS117" s="48">
        <f t="shared" si="126"/>
        <v>-667</v>
      </c>
      <c r="AT117" s="45"/>
      <c r="AU117" s="47">
        <f t="shared" si="127"/>
        <v>0</v>
      </c>
      <c r="AV117" s="45"/>
      <c r="AW117" s="48">
        <v>0</v>
      </c>
      <c r="AX117" s="45"/>
      <c r="AY117" s="48">
        <v>667</v>
      </c>
      <c r="AZ117" s="45"/>
      <c r="BA117" s="48">
        <f t="shared" si="128"/>
        <v>-667</v>
      </c>
      <c r="BB117" s="45"/>
      <c r="BC117" s="47">
        <f t="shared" si="129"/>
        <v>0</v>
      </c>
      <c r="BD117" s="45"/>
      <c r="BE117" s="48">
        <v>0</v>
      </c>
      <c r="BF117" s="45"/>
      <c r="BG117" s="48">
        <v>667</v>
      </c>
      <c r="BH117" s="45"/>
      <c r="BI117" s="48">
        <f>ROUND((BE117-BG117),5)</f>
        <v>-667</v>
      </c>
      <c r="BJ117" s="45"/>
      <c r="BK117" s="47">
        <f>ROUND(IF(BG117=0, IF(BE117=0, 0, 1), BE117/BG117),5)</f>
        <v>0</v>
      </c>
      <c r="BL117" s="45"/>
      <c r="BM117" s="48">
        <v>0</v>
      </c>
      <c r="BN117" s="45"/>
      <c r="BO117" s="48">
        <v>667</v>
      </c>
      <c r="BP117" s="45"/>
      <c r="BQ117" s="48">
        <f>ROUND((BM117-BO117),5)</f>
        <v>-667</v>
      </c>
      <c r="BR117" s="45"/>
      <c r="BS117" s="47">
        <f>ROUND(IF(BO117=0, IF(BM117=0, 0, 1), BM117/BO117),5)</f>
        <v>0</v>
      </c>
      <c r="BT117" s="45"/>
      <c r="BU117" s="48">
        <v>0</v>
      </c>
      <c r="BV117" s="45"/>
      <c r="BW117" s="48">
        <v>666</v>
      </c>
      <c r="BX117" s="45"/>
      <c r="BY117" s="48">
        <f>ROUND((BU117-BW117),5)</f>
        <v>-666</v>
      </c>
      <c r="BZ117" s="45"/>
      <c r="CA117" s="47">
        <f>ROUND(IF(BW117=0, IF(BU117=0, 0, 1), BU117/BW117),5)</f>
        <v>0</v>
      </c>
      <c r="CB117" s="45"/>
      <c r="CC117" s="48">
        <v>0</v>
      </c>
      <c r="CD117" s="45"/>
      <c r="CE117" s="48">
        <v>666</v>
      </c>
      <c r="CF117" s="45"/>
      <c r="CG117" s="48">
        <f>ROUND((CC117-CE117),5)</f>
        <v>-666</v>
      </c>
      <c r="CH117" s="45"/>
      <c r="CI117" s="47">
        <f>ROUND(IF(CE117=0, IF(CC117=0, 0, 1), CC117/CE117),5)</f>
        <v>0</v>
      </c>
      <c r="CJ117" s="45"/>
      <c r="CK117" s="48">
        <v>0</v>
      </c>
      <c r="CL117" s="45"/>
      <c r="CM117" s="48">
        <v>666</v>
      </c>
      <c r="CN117" s="45"/>
      <c r="CO117" s="48">
        <f>ROUND((CK117-CM117),5)</f>
        <v>-666</v>
      </c>
      <c r="CP117" s="45"/>
      <c r="CQ117" s="47">
        <f>ROUND(IF(CM117=0, IF(CK117=0, 0, 1), CK117/CM117),5)</f>
        <v>0</v>
      </c>
      <c r="CR117" s="45"/>
      <c r="CS117" s="48">
        <f t="shared" si="130"/>
        <v>0</v>
      </c>
      <c r="CT117" s="45"/>
      <c r="CU117" s="48">
        <f t="shared" si="131"/>
        <v>7334</v>
      </c>
      <c r="CV117" s="45"/>
      <c r="CW117" s="48">
        <f t="shared" si="132"/>
        <v>-7334</v>
      </c>
      <c r="CX117" s="45"/>
      <c r="CY117" s="47">
        <f t="shared" si="133"/>
        <v>0</v>
      </c>
    </row>
    <row r="118" spans="1:103" x14ac:dyDescent="0.35">
      <c r="A118" s="42"/>
      <c r="B118" s="42"/>
      <c r="C118" s="42"/>
      <c r="D118" s="42"/>
      <c r="E118" s="42"/>
      <c r="F118" s="42" t="s">
        <v>195</v>
      </c>
      <c r="G118" s="42"/>
      <c r="H118" s="42"/>
      <c r="I118" s="48">
        <v>0</v>
      </c>
      <c r="J118" s="45"/>
      <c r="K118" s="48">
        <v>0</v>
      </c>
      <c r="L118" s="45"/>
      <c r="M118" s="48">
        <f t="shared" si="118"/>
        <v>0</v>
      </c>
      <c r="N118" s="45"/>
      <c r="O118" s="47">
        <f t="shared" si="119"/>
        <v>0</v>
      </c>
      <c r="P118" s="45"/>
      <c r="Q118" s="48">
        <v>0</v>
      </c>
      <c r="R118" s="45"/>
      <c r="S118" s="48">
        <v>0</v>
      </c>
      <c r="T118" s="45"/>
      <c r="U118" s="48">
        <f t="shared" si="120"/>
        <v>0</v>
      </c>
      <c r="V118" s="45"/>
      <c r="W118" s="47">
        <f t="shared" si="121"/>
        <v>0</v>
      </c>
      <c r="X118" s="45"/>
      <c r="Y118" s="48">
        <v>0</v>
      </c>
      <c r="Z118" s="45"/>
      <c r="AA118" s="48">
        <v>0</v>
      </c>
      <c r="AB118" s="45"/>
      <c r="AC118" s="48">
        <f t="shared" si="122"/>
        <v>0</v>
      </c>
      <c r="AD118" s="45"/>
      <c r="AE118" s="47">
        <f t="shared" si="123"/>
        <v>0</v>
      </c>
      <c r="AF118" s="45"/>
      <c r="AG118" s="48">
        <v>0</v>
      </c>
      <c r="AH118" s="45"/>
      <c r="AI118" s="48">
        <v>0</v>
      </c>
      <c r="AJ118" s="45"/>
      <c r="AK118" s="48">
        <f t="shared" si="124"/>
        <v>0</v>
      </c>
      <c r="AL118" s="45"/>
      <c r="AM118" s="47">
        <f t="shared" si="125"/>
        <v>0</v>
      </c>
      <c r="AN118" s="45"/>
      <c r="AO118" s="48">
        <v>0</v>
      </c>
      <c r="AP118" s="45"/>
      <c r="AQ118" s="48">
        <v>0</v>
      </c>
      <c r="AR118" s="45"/>
      <c r="AS118" s="48">
        <f t="shared" si="126"/>
        <v>0</v>
      </c>
      <c r="AT118" s="45"/>
      <c r="AU118" s="47">
        <f t="shared" si="127"/>
        <v>0</v>
      </c>
      <c r="AV118" s="45"/>
      <c r="AW118" s="48">
        <v>0</v>
      </c>
      <c r="AX118" s="45"/>
      <c r="AY118" s="48">
        <v>0</v>
      </c>
      <c r="AZ118" s="45"/>
      <c r="BA118" s="48">
        <f t="shared" si="128"/>
        <v>0</v>
      </c>
      <c r="BB118" s="45"/>
      <c r="BC118" s="47">
        <f t="shared" si="129"/>
        <v>0</v>
      </c>
      <c r="BD118" s="45"/>
      <c r="BE118" s="48">
        <v>0</v>
      </c>
      <c r="BF118" s="45"/>
      <c r="BG118" s="48"/>
      <c r="BH118" s="45"/>
      <c r="BI118" s="48"/>
      <c r="BJ118" s="45"/>
      <c r="BK118" s="47"/>
      <c r="BL118" s="45"/>
      <c r="BM118" s="48">
        <v>0</v>
      </c>
      <c r="BN118" s="45"/>
      <c r="BO118" s="48"/>
      <c r="BP118" s="45"/>
      <c r="BQ118" s="48"/>
      <c r="BR118" s="45"/>
      <c r="BS118" s="47"/>
      <c r="BT118" s="45"/>
      <c r="BU118" s="48">
        <v>0</v>
      </c>
      <c r="BV118" s="45"/>
      <c r="BW118" s="48"/>
      <c r="BX118" s="45"/>
      <c r="BY118" s="48"/>
      <c r="BZ118" s="45"/>
      <c r="CA118" s="47"/>
      <c r="CB118" s="45"/>
      <c r="CC118" s="48">
        <v>0</v>
      </c>
      <c r="CD118" s="45"/>
      <c r="CE118" s="48"/>
      <c r="CF118" s="45"/>
      <c r="CG118" s="48"/>
      <c r="CH118" s="45"/>
      <c r="CI118" s="47"/>
      <c r="CJ118" s="45"/>
      <c r="CK118" s="48">
        <v>0</v>
      </c>
      <c r="CL118" s="45"/>
      <c r="CM118" s="48"/>
      <c r="CN118" s="45"/>
      <c r="CO118" s="48"/>
      <c r="CP118" s="45"/>
      <c r="CQ118" s="47"/>
      <c r="CR118" s="45"/>
      <c r="CS118" s="48">
        <f t="shared" si="130"/>
        <v>0</v>
      </c>
      <c r="CT118" s="45"/>
      <c r="CU118" s="48">
        <f t="shared" si="131"/>
        <v>0</v>
      </c>
      <c r="CV118" s="45"/>
      <c r="CW118" s="48">
        <f t="shared" si="132"/>
        <v>0</v>
      </c>
      <c r="CX118" s="45"/>
      <c r="CY118" s="47">
        <f t="shared" si="133"/>
        <v>0</v>
      </c>
    </row>
    <row r="119" spans="1:103" x14ac:dyDescent="0.35">
      <c r="A119" s="42"/>
      <c r="B119" s="42"/>
      <c r="C119" s="42"/>
      <c r="D119" s="42"/>
      <c r="E119" s="42"/>
      <c r="F119" s="42" t="s">
        <v>194</v>
      </c>
      <c r="G119" s="42"/>
      <c r="H119" s="42"/>
      <c r="I119" s="48">
        <v>338.43</v>
      </c>
      <c r="J119" s="45"/>
      <c r="K119" s="48">
        <v>1667</v>
      </c>
      <c r="L119" s="45"/>
      <c r="M119" s="48">
        <f t="shared" si="118"/>
        <v>-1328.57</v>
      </c>
      <c r="N119" s="45"/>
      <c r="O119" s="47">
        <f t="shared" si="119"/>
        <v>0.20302000000000001</v>
      </c>
      <c r="P119" s="45"/>
      <c r="Q119" s="48">
        <v>0</v>
      </c>
      <c r="R119" s="45"/>
      <c r="S119" s="48">
        <v>1667</v>
      </c>
      <c r="T119" s="45"/>
      <c r="U119" s="48">
        <f t="shared" si="120"/>
        <v>-1667</v>
      </c>
      <c r="V119" s="45"/>
      <c r="W119" s="47">
        <f t="shared" si="121"/>
        <v>0</v>
      </c>
      <c r="X119" s="45"/>
      <c r="Y119" s="48">
        <v>0</v>
      </c>
      <c r="Z119" s="45"/>
      <c r="AA119" s="48">
        <v>1667</v>
      </c>
      <c r="AB119" s="45"/>
      <c r="AC119" s="48">
        <f t="shared" si="122"/>
        <v>-1667</v>
      </c>
      <c r="AD119" s="45"/>
      <c r="AE119" s="47">
        <f t="shared" si="123"/>
        <v>0</v>
      </c>
      <c r="AF119" s="45"/>
      <c r="AG119" s="48">
        <v>0</v>
      </c>
      <c r="AH119" s="45"/>
      <c r="AI119" s="48">
        <v>1667</v>
      </c>
      <c r="AJ119" s="45"/>
      <c r="AK119" s="48">
        <f t="shared" si="124"/>
        <v>-1667</v>
      </c>
      <c r="AL119" s="45"/>
      <c r="AM119" s="47">
        <f t="shared" si="125"/>
        <v>0</v>
      </c>
      <c r="AN119" s="45"/>
      <c r="AO119" s="48">
        <v>0</v>
      </c>
      <c r="AP119" s="45"/>
      <c r="AQ119" s="48">
        <v>1667</v>
      </c>
      <c r="AR119" s="45"/>
      <c r="AS119" s="48">
        <f t="shared" si="126"/>
        <v>-1667</v>
      </c>
      <c r="AT119" s="45"/>
      <c r="AU119" s="47">
        <f t="shared" si="127"/>
        <v>0</v>
      </c>
      <c r="AV119" s="45"/>
      <c r="AW119" s="48">
        <v>7528.82</v>
      </c>
      <c r="AX119" s="45"/>
      <c r="AY119" s="48">
        <v>1667</v>
      </c>
      <c r="AZ119" s="45"/>
      <c r="BA119" s="48">
        <f t="shared" si="128"/>
        <v>5861.82</v>
      </c>
      <c r="BB119" s="45"/>
      <c r="BC119" s="47">
        <f t="shared" si="129"/>
        <v>4.5163900000000003</v>
      </c>
      <c r="BD119" s="45"/>
      <c r="BE119" s="48">
        <v>-377.4</v>
      </c>
      <c r="BF119" s="45"/>
      <c r="BG119" s="48">
        <v>1667</v>
      </c>
      <c r="BH119" s="45"/>
      <c r="BI119" s="48">
        <f>ROUND((BE119-BG119),5)</f>
        <v>-2044.4</v>
      </c>
      <c r="BJ119" s="45"/>
      <c r="BK119" s="47">
        <f>ROUND(IF(BG119=0, IF(BE119=0, 0, 1), BE119/BG119),5)</f>
        <v>-0.22639000000000001</v>
      </c>
      <c r="BL119" s="45"/>
      <c r="BM119" s="48">
        <v>-5142.71</v>
      </c>
      <c r="BN119" s="45"/>
      <c r="BO119" s="48">
        <v>1667</v>
      </c>
      <c r="BP119" s="45"/>
      <c r="BQ119" s="48">
        <f>ROUND((BM119-BO119),5)</f>
        <v>-6809.71</v>
      </c>
      <c r="BR119" s="45"/>
      <c r="BS119" s="47">
        <f>ROUND(IF(BO119=0, IF(BM119=0, 0, 1), BM119/BO119),5)</f>
        <v>-3.08501</v>
      </c>
      <c r="BT119" s="45"/>
      <c r="BU119" s="48">
        <v>2098.2600000000002</v>
      </c>
      <c r="BV119" s="45"/>
      <c r="BW119" s="48">
        <v>1666</v>
      </c>
      <c r="BX119" s="45"/>
      <c r="BY119" s="48">
        <f>ROUND((BU119-BW119),5)</f>
        <v>432.26</v>
      </c>
      <c r="BZ119" s="45"/>
      <c r="CA119" s="47">
        <f>ROUND(IF(BW119=0, IF(BU119=0, 0, 1), BU119/BW119),5)</f>
        <v>1.25946</v>
      </c>
      <c r="CB119" s="45"/>
      <c r="CC119" s="48">
        <v>0</v>
      </c>
      <c r="CD119" s="45"/>
      <c r="CE119" s="48">
        <v>1666</v>
      </c>
      <c r="CF119" s="45"/>
      <c r="CG119" s="48">
        <f>ROUND((CC119-CE119),5)</f>
        <v>-1666</v>
      </c>
      <c r="CH119" s="45"/>
      <c r="CI119" s="47">
        <f>ROUND(IF(CE119=0, IF(CC119=0, 0, 1), CC119/CE119),5)</f>
        <v>0</v>
      </c>
      <c r="CJ119" s="45"/>
      <c r="CK119" s="48">
        <v>0</v>
      </c>
      <c r="CL119" s="45"/>
      <c r="CM119" s="48">
        <v>1666</v>
      </c>
      <c r="CN119" s="45"/>
      <c r="CO119" s="48">
        <f>ROUND((CK119-CM119),5)</f>
        <v>-1666</v>
      </c>
      <c r="CP119" s="45"/>
      <c r="CQ119" s="47">
        <f>ROUND(IF(CM119=0, IF(CK119=0, 0, 1), CK119/CM119),5)</f>
        <v>0</v>
      </c>
      <c r="CR119" s="45"/>
      <c r="CS119" s="48">
        <f t="shared" si="130"/>
        <v>4445.3999999999996</v>
      </c>
      <c r="CT119" s="45"/>
      <c r="CU119" s="48">
        <f t="shared" si="131"/>
        <v>18334</v>
      </c>
      <c r="CV119" s="45"/>
      <c r="CW119" s="48">
        <f t="shared" si="132"/>
        <v>-13888.6</v>
      </c>
      <c r="CX119" s="45"/>
      <c r="CY119" s="47">
        <f t="shared" si="133"/>
        <v>0.24246999999999999</v>
      </c>
    </row>
    <row r="120" spans="1:103" x14ac:dyDescent="0.35">
      <c r="A120" s="42"/>
      <c r="B120" s="42"/>
      <c r="C120" s="42"/>
      <c r="D120" s="42"/>
      <c r="E120" s="42"/>
      <c r="F120" s="42" t="s">
        <v>193</v>
      </c>
      <c r="G120" s="42"/>
      <c r="H120" s="42"/>
      <c r="I120" s="48">
        <v>2955.08</v>
      </c>
      <c r="J120" s="45"/>
      <c r="K120" s="48">
        <v>1917</v>
      </c>
      <c r="L120" s="45"/>
      <c r="M120" s="48">
        <f t="shared" si="118"/>
        <v>1038.08</v>
      </c>
      <c r="N120" s="45"/>
      <c r="O120" s="47">
        <f t="shared" si="119"/>
        <v>1.5415099999999999</v>
      </c>
      <c r="P120" s="45"/>
      <c r="Q120" s="48">
        <v>2818.08</v>
      </c>
      <c r="R120" s="45"/>
      <c r="S120" s="48">
        <v>1917</v>
      </c>
      <c r="T120" s="45"/>
      <c r="U120" s="48">
        <f t="shared" si="120"/>
        <v>901.08</v>
      </c>
      <c r="V120" s="45"/>
      <c r="W120" s="47">
        <f t="shared" si="121"/>
        <v>1.4700500000000001</v>
      </c>
      <c r="X120" s="45"/>
      <c r="Y120" s="48">
        <v>5200.71</v>
      </c>
      <c r="Z120" s="45"/>
      <c r="AA120" s="48">
        <v>1917</v>
      </c>
      <c r="AB120" s="45"/>
      <c r="AC120" s="48">
        <f t="shared" si="122"/>
        <v>3283.71</v>
      </c>
      <c r="AD120" s="45"/>
      <c r="AE120" s="47">
        <f t="shared" si="123"/>
        <v>2.7129400000000001</v>
      </c>
      <c r="AF120" s="45"/>
      <c r="AG120" s="48">
        <v>2653.25</v>
      </c>
      <c r="AH120" s="45"/>
      <c r="AI120" s="48">
        <v>1917</v>
      </c>
      <c r="AJ120" s="45"/>
      <c r="AK120" s="48">
        <f t="shared" si="124"/>
        <v>736.25</v>
      </c>
      <c r="AL120" s="45"/>
      <c r="AM120" s="47">
        <f t="shared" si="125"/>
        <v>1.3840600000000001</v>
      </c>
      <c r="AN120" s="45"/>
      <c r="AO120" s="48">
        <v>1585.08</v>
      </c>
      <c r="AP120" s="45"/>
      <c r="AQ120" s="48">
        <v>1917</v>
      </c>
      <c r="AR120" s="45"/>
      <c r="AS120" s="48">
        <f t="shared" si="126"/>
        <v>-331.92</v>
      </c>
      <c r="AT120" s="45"/>
      <c r="AU120" s="47">
        <f t="shared" si="127"/>
        <v>0.82684999999999997</v>
      </c>
      <c r="AV120" s="45"/>
      <c r="AW120" s="48">
        <v>3381.08</v>
      </c>
      <c r="AX120" s="45"/>
      <c r="AY120" s="48">
        <v>1917</v>
      </c>
      <c r="AZ120" s="45"/>
      <c r="BA120" s="48">
        <f t="shared" si="128"/>
        <v>1464.08</v>
      </c>
      <c r="BB120" s="45"/>
      <c r="BC120" s="47">
        <f t="shared" si="129"/>
        <v>1.7637400000000001</v>
      </c>
      <c r="BD120" s="45"/>
      <c r="BE120" s="48">
        <v>2790.6</v>
      </c>
      <c r="BF120" s="45"/>
      <c r="BG120" s="48">
        <v>1917</v>
      </c>
      <c r="BH120" s="45"/>
      <c r="BI120" s="48">
        <f>ROUND((BE120-BG120),5)</f>
        <v>873.6</v>
      </c>
      <c r="BJ120" s="45"/>
      <c r="BK120" s="47">
        <f>ROUND(IF(BG120=0, IF(BE120=0, 0, 1), BE120/BG120),5)</f>
        <v>1.4557100000000001</v>
      </c>
      <c r="BL120" s="45"/>
      <c r="BM120" s="48">
        <v>2623.74</v>
      </c>
      <c r="BN120" s="45"/>
      <c r="BO120" s="48">
        <v>1917</v>
      </c>
      <c r="BP120" s="45"/>
      <c r="BQ120" s="48">
        <f>ROUND((BM120-BO120),5)</f>
        <v>706.74</v>
      </c>
      <c r="BR120" s="45"/>
      <c r="BS120" s="47">
        <f>ROUND(IF(BO120=0, IF(BM120=0, 0, 1), BM120/BO120),5)</f>
        <v>1.3686700000000001</v>
      </c>
      <c r="BT120" s="45"/>
      <c r="BU120" s="48">
        <v>2818.08</v>
      </c>
      <c r="BV120" s="45"/>
      <c r="BW120" s="48">
        <v>1916</v>
      </c>
      <c r="BX120" s="45"/>
      <c r="BY120" s="48">
        <f>ROUND((BU120-BW120),5)</f>
        <v>902.08</v>
      </c>
      <c r="BZ120" s="45"/>
      <c r="CA120" s="47">
        <f>ROUND(IF(BW120=0, IF(BU120=0, 0, 1), BU120/BW120),5)</f>
        <v>1.47081</v>
      </c>
      <c r="CB120" s="45"/>
      <c r="CC120" s="48">
        <v>2818.08</v>
      </c>
      <c r="CD120" s="45"/>
      <c r="CE120" s="48">
        <v>1916</v>
      </c>
      <c r="CF120" s="45"/>
      <c r="CG120" s="48">
        <f>ROUND((CC120-CE120),5)</f>
        <v>902.08</v>
      </c>
      <c r="CH120" s="45"/>
      <c r="CI120" s="47">
        <f>ROUND(IF(CE120=0, IF(CC120=0, 0, 1), CC120/CE120),5)</f>
        <v>1.47081</v>
      </c>
      <c r="CJ120" s="45"/>
      <c r="CK120" s="48">
        <v>3135.63</v>
      </c>
      <c r="CL120" s="45"/>
      <c r="CM120" s="48">
        <v>1916</v>
      </c>
      <c r="CN120" s="45"/>
      <c r="CO120" s="48">
        <f>ROUND((CK120-CM120),5)</f>
        <v>1219.6300000000001</v>
      </c>
      <c r="CP120" s="45"/>
      <c r="CQ120" s="47">
        <f>ROUND(IF(CM120=0, IF(CK120=0, 0, 1), CK120/CM120),5)</f>
        <v>1.6365499999999999</v>
      </c>
      <c r="CR120" s="45"/>
      <c r="CS120" s="48">
        <f t="shared" si="130"/>
        <v>32779.410000000003</v>
      </c>
      <c r="CT120" s="45"/>
      <c r="CU120" s="48">
        <f t="shared" si="131"/>
        <v>21084</v>
      </c>
      <c r="CV120" s="45"/>
      <c r="CW120" s="48">
        <f t="shared" si="132"/>
        <v>11695.41</v>
      </c>
      <c r="CX120" s="45"/>
      <c r="CY120" s="51">
        <f t="shared" si="133"/>
        <v>1.55471</v>
      </c>
    </row>
    <row r="121" spans="1:103" x14ac:dyDescent="0.35">
      <c r="A121" s="42"/>
      <c r="B121" s="42"/>
      <c r="C121" s="42"/>
      <c r="D121" s="42"/>
      <c r="E121" s="42"/>
      <c r="F121" s="42" t="s">
        <v>192</v>
      </c>
      <c r="G121" s="42"/>
      <c r="H121" s="42"/>
      <c r="I121" s="48">
        <v>105</v>
      </c>
      <c r="J121" s="45"/>
      <c r="K121" s="48">
        <v>500</v>
      </c>
      <c r="L121" s="45"/>
      <c r="M121" s="48">
        <f t="shared" si="118"/>
        <v>-395</v>
      </c>
      <c r="N121" s="45"/>
      <c r="O121" s="47">
        <f t="shared" si="119"/>
        <v>0.21</v>
      </c>
      <c r="P121" s="45"/>
      <c r="Q121" s="48">
        <v>235</v>
      </c>
      <c r="R121" s="45"/>
      <c r="S121" s="48">
        <v>500</v>
      </c>
      <c r="T121" s="45"/>
      <c r="U121" s="48">
        <f t="shared" si="120"/>
        <v>-265</v>
      </c>
      <c r="V121" s="45"/>
      <c r="W121" s="47">
        <f t="shared" si="121"/>
        <v>0.47</v>
      </c>
      <c r="X121" s="45"/>
      <c r="Y121" s="48">
        <v>53.24</v>
      </c>
      <c r="Z121" s="45"/>
      <c r="AA121" s="48">
        <v>500</v>
      </c>
      <c r="AB121" s="45"/>
      <c r="AC121" s="48">
        <f t="shared" si="122"/>
        <v>-446.76</v>
      </c>
      <c r="AD121" s="45"/>
      <c r="AE121" s="47">
        <f t="shared" si="123"/>
        <v>0.10648000000000001</v>
      </c>
      <c r="AF121" s="45"/>
      <c r="AG121" s="48">
        <v>320</v>
      </c>
      <c r="AH121" s="45"/>
      <c r="AI121" s="48">
        <v>500</v>
      </c>
      <c r="AJ121" s="45"/>
      <c r="AK121" s="48">
        <f t="shared" si="124"/>
        <v>-180</v>
      </c>
      <c r="AL121" s="45"/>
      <c r="AM121" s="47">
        <f t="shared" si="125"/>
        <v>0.64</v>
      </c>
      <c r="AN121" s="45"/>
      <c r="AO121" s="48">
        <v>5</v>
      </c>
      <c r="AP121" s="45"/>
      <c r="AQ121" s="48">
        <v>500</v>
      </c>
      <c r="AR121" s="45"/>
      <c r="AS121" s="48">
        <f t="shared" si="126"/>
        <v>-495</v>
      </c>
      <c r="AT121" s="45"/>
      <c r="AU121" s="47">
        <f t="shared" si="127"/>
        <v>0.01</v>
      </c>
      <c r="AV121" s="45"/>
      <c r="AW121" s="48">
        <v>5</v>
      </c>
      <c r="AX121" s="45"/>
      <c r="AY121" s="48">
        <v>500</v>
      </c>
      <c r="AZ121" s="45"/>
      <c r="BA121" s="48">
        <f t="shared" si="128"/>
        <v>-495</v>
      </c>
      <c r="BB121" s="45"/>
      <c r="BC121" s="47">
        <f t="shared" si="129"/>
        <v>0.01</v>
      </c>
      <c r="BD121" s="45"/>
      <c r="BE121" s="48">
        <v>40</v>
      </c>
      <c r="BF121" s="45"/>
      <c r="BG121" s="48">
        <v>500</v>
      </c>
      <c r="BH121" s="45"/>
      <c r="BI121" s="48">
        <f>ROUND((BE121-BG121),5)</f>
        <v>-460</v>
      </c>
      <c r="BJ121" s="45"/>
      <c r="BK121" s="47">
        <f>ROUND(IF(BG121=0, IF(BE121=0, 0, 1), BE121/BG121),5)</f>
        <v>0.08</v>
      </c>
      <c r="BL121" s="45"/>
      <c r="BM121" s="48">
        <v>5</v>
      </c>
      <c r="BN121" s="45"/>
      <c r="BO121" s="48">
        <v>500</v>
      </c>
      <c r="BP121" s="45"/>
      <c r="BQ121" s="48">
        <f>ROUND((BM121-BO121),5)</f>
        <v>-495</v>
      </c>
      <c r="BR121" s="45"/>
      <c r="BS121" s="47">
        <f>ROUND(IF(BO121=0, IF(BM121=0, 0, 1), BM121/BO121),5)</f>
        <v>0.01</v>
      </c>
      <c r="BT121" s="45"/>
      <c r="BU121" s="48">
        <v>202</v>
      </c>
      <c r="BV121" s="45"/>
      <c r="BW121" s="48">
        <v>500</v>
      </c>
      <c r="BX121" s="45"/>
      <c r="BY121" s="48">
        <f>ROUND((BU121-BW121),5)</f>
        <v>-298</v>
      </c>
      <c r="BZ121" s="45"/>
      <c r="CA121" s="47">
        <f>ROUND(IF(BW121=0, IF(BU121=0, 0, 1), BU121/BW121),5)</f>
        <v>0.40400000000000003</v>
      </c>
      <c r="CB121" s="45"/>
      <c r="CC121" s="48">
        <v>5</v>
      </c>
      <c r="CD121" s="45"/>
      <c r="CE121" s="48">
        <v>500</v>
      </c>
      <c r="CF121" s="45"/>
      <c r="CG121" s="48">
        <f>ROUND((CC121-CE121),5)</f>
        <v>-495</v>
      </c>
      <c r="CH121" s="45"/>
      <c r="CI121" s="47">
        <f>ROUND(IF(CE121=0, IF(CC121=0, 0, 1), CC121/CE121),5)</f>
        <v>0.01</v>
      </c>
      <c r="CJ121" s="45"/>
      <c r="CK121" s="48">
        <v>1829.57</v>
      </c>
      <c r="CL121" s="45"/>
      <c r="CM121" s="48">
        <v>500</v>
      </c>
      <c r="CN121" s="45"/>
      <c r="CO121" s="48">
        <f>ROUND((CK121-CM121),5)</f>
        <v>1329.57</v>
      </c>
      <c r="CP121" s="45"/>
      <c r="CQ121" s="47">
        <f>ROUND(IF(CM121=0, IF(CK121=0, 0, 1), CK121/CM121),5)</f>
        <v>3.6591399999999998</v>
      </c>
      <c r="CR121" s="45"/>
      <c r="CS121" s="48">
        <f t="shared" si="130"/>
        <v>2804.81</v>
      </c>
      <c r="CT121" s="45"/>
      <c r="CU121" s="48">
        <f t="shared" si="131"/>
        <v>5500</v>
      </c>
      <c r="CV121" s="45"/>
      <c r="CW121" s="48">
        <f t="shared" si="132"/>
        <v>-2695.19</v>
      </c>
      <c r="CX121" s="45"/>
      <c r="CY121" s="47">
        <f t="shared" si="133"/>
        <v>0.50997000000000003</v>
      </c>
    </row>
    <row r="122" spans="1:103" x14ac:dyDescent="0.35">
      <c r="A122" s="42"/>
      <c r="B122" s="42"/>
      <c r="C122" s="42"/>
      <c r="D122" s="42"/>
      <c r="E122" s="42"/>
      <c r="F122" s="42" t="s">
        <v>191</v>
      </c>
      <c r="G122" s="42"/>
      <c r="H122" s="42"/>
      <c r="I122" s="48"/>
      <c r="J122" s="45"/>
      <c r="K122" s="48"/>
      <c r="L122" s="45"/>
      <c r="M122" s="48"/>
      <c r="N122" s="45"/>
      <c r="O122" s="47"/>
      <c r="P122" s="45"/>
      <c r="Q122" s="48"/>
      <c r="R122" s="45"/>
      <c r="S122" s="48"/>
      <c r="T122" s="45"/>
      <c r="U122" s="48"/>
      <c r="V122" s="45"/>
      <c r="W122" s="47"/>
      <c r="X122" s="45"/>
      <c r="Y122" s="48"/>
      <c r="Z122" s="45"/>
      <c r="AA122" s="48"/>
      <c r="AB122" s="45"/>
      <c r="AC122" s="48"/>
      <c r="AD122" s="45"/>
      <c r="AE122" s="47"/>
      <c r="AF122" s="45"/>
      <c r="AG122" s="48"/>
      <c r="AH122" s="45"/>
      <c r="AI122" s="48"/>
      <c r="AJ122" s="45"/>
      <c r="AK122" s="48"/>
      <c r="AL122" s="45"/>
      <c r="AM122" s="47"/>
      <c r="AN122" s="45"/>
      <c r="AO122" s="48"/>
      <c r="AP122" s="45"/>
      <c r="AQ122" s="48"/>
      <c r="AR122" s="45"/>
      <c r="AS122" s="48"/>
      <c r="AT122" s="45"/>
      <c r="AU122" s="47"/>
      <c r="AV122" s="45"/>
      <c r="AW122" s="48"/>
      <c r="AX122" s="45"/>
      <c r="AY122" s="48"/>
      <c r="AZ122" s="45"/>
      <c r="BA122" s="48"/>
      <c r="BB122" s="45"/>
      <c r="BC122" s="47"/>
      <c r="BD122" s="45"/>
      <c r="BE122" s="48"/>
      <c r="BF122" s="45"/>
      <c r="BG122" s="48"/>
      <c r="BH122" s="45"/>
      <c r="BI122" s="48"/>
      <c r="BJ122" s="45"/>
      <c r="BK122" s="47"/>
      <c r="BL122" s="45"/>
      <c r="BM122" s="48"/>
      <c r="BN122" s="45"/>
      <c r="BO122" s="48"/>
      <c r="BP122" s="45"/>
      <c r="BQ122" s="48"/>
      <c r="BR122" s="45"/>
      <c r="BS122" s="47"/>
      <c r="BT122" s="45"/>
      <c r="BU122" s="48"/>
      <c r="BV122" s="45"/>
      <c r="BW122" s="48"/>
      <c r="BX122" s="45"/>
      <c r="BY122" s="48"/>
      <c r="BZ122" s="45"/>
      <c r="CA122" s="47"/>
      <c r="CB122" s="45"/>
      <c r="CC122" s="48"/>
      <c r="CD122" s="45"/>
      <c r="CE122" s="48"/>
      <c r="CF122" s="45"/>
      <c r="CG122" s="48"/>
      <c r="CH122" s="45"/>
      <c r="CI122" s="47"/>
      <c r="CJ122" s="45"/>
      <c r="CK122" s="48"/>
      <c r="CL122" s="45"/>
      <c r="CM122" s="48"/>
      <c r="CN122" s="45"/>
      <c r="CO122" s="48"/>
      <c r="CP122" s="45"/>
      <c r="CQ122" s="47"/>
      <c r="CR122" s="45"/>
      <c r="CS122" s="48"/>
      <c r="CT122" s="45"/>
      <c r="CU122" s="48"/>
      <c r="CV122" s="45"/>
      <c r="CW122" s="48"/>
      <c r="CX122" s="45"/>
      <c r="CY122" s="47"/>
    </row>
    <row r="123" spans="1:103" x14ac:dyDescent="0.35">
      <c r="A123" s="42"/>
      <c r="B123" s="42"/>
      <c r="C123" s="42"/>
      <c r="D123" s="42"/>
      <c r="E123" s="42"/>
      <c r="F123" s="42"/>
      <c r="G123" s="42" t="s">
        <v>190</v>
      </c>
      <c r="H123" s="42"/>
      <c r="I123" s="48">
        <v>2192.94</v>
      </c>
      <c r="J123" s="45"/>
      <c r="K123" s="48"/>
      <c r="L123" s="45"/>
      <c r="M123" s="48"/>
      <c r="N123" s="45"/>
      <c r="O123" s="47"/>
      <c r="P123" s="45"/>
      <c r="Q123" s="48">
        <v>697.5</v>
      </c>
      <c r="R123" s="45"/>
      <c r="S123" s="48"/>
      <c r="T123" s="45"/>
      <c r="U123" s="48"/>
      <c r="V123" s="45"/>
      <c r="W123" s="47"/>
      <c r="X123" s="45"/>
      <c r="Y123" s="48">
        <v>-2011.34</v>
      </c>
      <c r="Z123" s="45"/>
      <c r="AA123" s="48"/>
      <c r="AB123" s="45"/>
      <c r="AC123" s="48"/>
      <c r="AD123" s="45"/>
      <c r="AE123" s="47"/>
      <c r="AF123" s="45"/>
      <c r="AG123" s="48">
        <v>0</v>
      </c>
      <c r="AH123" s="45"/>
      <c r="AI123" s="48"/>
      <c r="AJ123" s="45"/>
      <c r="AK123" s="48"/>
      <c r="AL123" s="45"/>
      <c r="AM123" s="47"/>
      <c r="AN123" s="45"/>
      <c r="AO123" s="48">
        <v>0</v>
      </c>
      <c r="AP123" s="45"/>
      <c r="AQ123" s="48"/>
      <c r="AR123" s="45"/>
      <c r="AS123" s="48"/>
      <c r="AT123" s="45"/>
      <c r="AU123" s="47"/>
      <c r="AV123" s="45"/>
      <c r="AW123" s="48">
        <v>77.5</v>
      </c>
      <c r="AX123" s="45"/>
      <c r="AY123" s="48"/>
      <c r="AZ123" s="45"/>
      <c r="BA123" s="48"/>
      <c r="BB123" s="45"/>
      <c r="BC123" s="47"/>
      <c r="BD123" s="45"/>
      <c r="BE123" s="48">
        <v>0</v>
      </c>
      <c r="BF123" s="45"/>
      <c r="BG123" s="48"/>
      <c r="BH123" s="45"/>
      <c r="BI123" s="48"/>
      <c r="BJ123" s="45"/>
      <c r="BK123" s="47"/>
      <c r="BL123" s="45"/>
      <c r="BM123" s="48">
        <v>272.25</v>
      </c>
      <c r="BN123" s="45"/>
      <c r="BO123" s="48"/>
      <c r="BP123" s="45"/>
      <c r="BQ123" s="48"/>
      <c r="BR123" s="45"/>
      <c r="BS123" s="47"/>
      <c r="BT123" s="45"/>
      <c r="BU123" s="48">
        <v>0</v>
      </c>
      <c r="BV123" s="45"/>
      <c r="BW123" s="48"/>
      <c r="BX123" s="45"/>
      <c r="BY123" s="48"/>
      <c r="BZ123" s="45"/>
      <c r="CA123" s="47"/>
      <c r="CB123" s="45"/>
      <c r="CC123" s="48">
        <v>0</v>
      </c>
      <c r="CD123" s="45"/>
      <c r="CE123" s="48"/>
      <c r="CF123" s="45"/>
      <c r="CG123" s="48"/>
      <c r="CH123" s="45"/>
      <c r="CI123" s="47"/>
      <c r="CJ123" s="45"/>
      <c r="CK123" s="48">
        <v>0</v>
      </c>
      <c r="CL123" s="45"/>
      <c r="CM123" s="48"/>
      <c r="CN123" s="45"/>
      <c r="CO123" s="48"/>
      <c r="CP123" s="45"/>
      <c r="CQ123" s="47"/>
      <c r="CR123" s="45"/>
      <c r="CS123" s="48">
        <f t="shared" ref="CS123:CS132" si="134">ROUND(I123+Q123+Y123+AG123+AO123+AW123+BE123+BM123+BU123+CC123+CK123,5)</f>
        <v>1228.8499999999999</v>
      </c>
      <c r="CT123" s="45"/>
      <c r="CU123" s="48"/>
      <c r="CV123" s="45"/>
      <c r="CW123" s="48"/>
      <c r="CX123" s="45"/>
      <c r="CY123" s="47"/>
    </row>
    <row r="124" spans="1:103" x14ac:dyDescent="0.35">
      <c r="A124" s="42"/>
      <c r="B124" s="42"/>
      <c r="C124" s="42"/>
      <c r="D124" s="42"/>
      <c r="E124" s="42"/>
      <c r="F124" s="42"/>
      <c r="G124" s="42" t="s">
        <v>189</v>
      </c>
      <c r="H124" s="42"/>
      <c r="I124" s="48">
        <v>7150</v>
      </c>
      <c r="J124" s="45"/>
      <c r="K124" s="48">
        <v>0</v>
      </c>
      <c r="L124" s="45"/>
      <c r="M124" s="48">
        <f t="shared" ref="M124:M132" si="135">ROUND((I124-K124),5)</f>
        <v>7150</v>
      </c>
      <c r="N124" s="45"/>
      <c r="O124" s="47">
        <f t="shared" ref="O124:O132" si="136">ROUND(IF(K124=0, IF(I124=0, 0, 1), I124/K124),5)</f>
        <v>1</v>
      </c>
      <c r="P124" s="45"/>
      <c r="Q124" s="48">
        <v>5520</v>
      </c>
      <c r="R124" s="45"/>
      <c r="S124" s="48">
        <v>0</v>
      </c>
      <c r="T124" s="45"/>
      <c r="U124" s="48">
        <f t="shared" ref="U124:U132" si="137">ROUND((Q124-S124),5)</f>
        <v>5520</v>
      </c>
      <c r="V124" s="45"/>
      <c r="W124" s="47">
        <f t="shared" ref="W124:W132" si="138">ROUND(IF(S124=0, IF(Q124=0, 0, 1), Q124/S124),5)</f>
        <v>1</v>
      </c>
      <c r="X124" s="45"/>
      <c r="Y124" s="48">
        <v>3170.96</v>
      </c>
      <c r="Z124" s="45"/>
      <c r="AA124" s="48">
        <v>0</v>
      </c>
      <c r="AB124" s="45"/>
      <c r="AC124" s="48">
        <f t="shared" ref="AC124:AC132" si="139">ROUND((Y124-AA124),5)</f>
        <v>3170.96</v>
      </c>
      <c r="AD124" s="45"/>
      <c r="AE124" s="47">
        <f t="shared" ref="AE124:AE132" si="140">ROUND(IF(AA124=0, IF(Y124=0, 0, 1), Y124/AA124),5)</f>
        <v>1</v>
      </c>
      <c r="AF124" s="45"/>
      <c r="AG124" s="48">
        <v>6749.51</v>
      </c>
      <c r="AH124" s="45"/>
      <c r="AI124" s="48">
        <v>0</v>
      </c>
      <c r="AJ124" s="45"/>
      <c r="AK124" s="48">
        <f t="shared" ref="AK124:AK132" si="141">ROUND((AG124-AI124),5)</f>
        <v>6749.51</v>
      </c>
      <c r="AL124" s="45"/>
      <c r="AM124" s="47">
        <f t="shared" ref="AM124:AM132" si="142">ROUND(IF(AI124=0, IF(AG124=0, 0, 1), AG124/AI124),5)</f>
        <v>1</v>
      </c>
      <c r="AN124" s="45"/>
      <c r="AO124" s="48">
        <v>14840</v>
      </c>
      <c r="AP124" s="45"/>
      <c r="AQ124" s="48">
        <v>0</v>
      </c>
      <c r="AR124" s="45"/>
      <c r="AS124" s="48">
        <f t="shared" ref="AS124:AS132" si="143">ROUND((AO124-AQ124),5)</f>
        <v>14840</v>
      </c>
      <c r="AT124" s="45"/>
      <c r="AU124" s="47">
        <f t="shared" ref="AU124:AU132" si="144">ROUND(IF(AQ124=0, IF(AO124=0, 0, 1), AO124/AQ124),5)</f>
        <v>1</v>
      </c>
      <c r="AV124" s="45"/>
      <c r="AW124" s="48">
        <v>5878</v>
      </c>
      <c r="AX124" s="45"/>
      <c r="AY124" s="48">
        <v>0</v>
      </c>
      <c r="AZ124" s="45"/>
      <c r="BA124" s="48">
        <f t="shared" ref="BA124:BA132" si="145">ROUND((AW124-AY124),5)</f>
        <v>5878</v>
      </c>
      <c r="BB124" s="45"/>
      <c r="BC124" s="47">
        <f t="shared" ref="BC124:BC132" si="146">ROUND(IF(AY124=0, IF(AW124=0, 0, 1), AW124/AY124),5)</f>
        <v>1</v>
      </c>
      <c r="BD124" s="45"/>
      <c r="BE124" s="48">
        <v>5495</v>
      </c>
      <c r="BF124" s="45"/>
      <c r="BG124" s="48"/>
      <c r="BH124" s="45"/>
      <c r="BI124" s="48"/>
      <c r="BJ124" s="45"/>
      <c r="BK124" s="47"/>
      <c r="BL124" s="45"/>
      <c r="BM124" s="48">
        <v>0</v>
      </c>
      <c r="BN124" s="45"/>
      <c r="BO124" s="48"/>
      <c r="BP124" s="45"/>
      <c r="BQ124" s="48"/>
      <c r="BR124" s="45"/>
      <c r="BS124" s="47"/>
      <c r="BT124" s="45"/>
      <c r="BU124" s="48">
        <v>5950</v>
      </c>
      <c r="BV124" s="45"/>
      <c r="BW124" s="48"/>
      <c r="BX124" s="45"/>
      <c r="BY124" s="48"/>
      <c r="BZ124" s="45"/>
      <c r="CA124" s="47"/>
      <c r="CB124" s="45"/>
      <c r="CC124" s="48">
        <v>5495</v>
      </c>
      <c r="CD124" s="45"/>
      <c r="CE124" s="48"/>
      <c r="CF124" s="45"/>
      <c r="CG124" s="48"/>
      <c r="CH124" s="45"/>
      <c r="CI124" s="47"/>
      <c r="CJ124" s="45"/>
      <c r="CK124" s="48">
        <v>4781</v>
      </c>
      <c r="CL124" s="45"/>
      <c r="CM124" s="48"/>
      <c r="CN124" s="45"/>
      <c r="CO124" s="48"/>
      <c r="CP124" s="45"/>
      <c r="CQ124" s="47"/>
      <c r="CR124" s="45"/>
      <c r="CS124" s="48">
        <f t="shared" si="134"/>
        <v>65029.47</v>
      </c>
      <c r="CT124" s="45"/>
      <c r="CU124" s="48">
        <f t="shared" ref="CU124:CU132" si="147">ROUND(K124+S124+AA124+AI124+AQ124+AY124+BG124+BO124+BW124+CE124+CM124,5)</f>
        <v>0</v>
      </c>
      <c r="CV124" s="45"/>
      <c r="CW124" s="48">
        <f t="shared" ref="CW124:CW132" si="148">ROUND((CS124-CU124),5)</f>
        <v>65029.47</v>
      </c>
      <c r="CX124" s="45"/>
      <c r="CY124" s="47">
        <f t="shared" ref="CY124:CY132" si="149">ROUND(IF(CU124=0, IF(CS124=0, 0, 1), CS124/CU124),5)</f>
        <v>1</v>
      </c>
    </row>
    <row r="125" spans="1:103" x14ac:dyDescent="0.35">
      <c r="A125" s="42"/>
      <c r="B125" s="42"/>
      <c r="C125" s="42"/>
      <c r="D125" s="42"/>
      <c r="E125" s="42"/>
      <c r="F125" s="42"/>
      <c r="G125" s="42" t="s">
        <v>188</v>
      </c>
      <c r="H125" s="42"/>
      <c r="I125" s="48">
        <v>0</v>
      </c>
      <c r="J125" s="45"/>
      <c r="K125" s="48">
        <v>0</v>
      </c>
      <c r="L125" s="45"/>
      <c r="M125" s="48">
        <f t="shared" si="135"/>
        <v>0</v>
      </c>
      <c r="N125" s="45"/>
      <c r="O125" s="47">
        <f t="shared" si="136"/>
        <v>0</v>
      </c>
      <c r="P125" s="45"/>
      <c r="Q125" s="48">
        <v>0</v>
      </c>
      <c r="R125" s="45"/>
      <c r="S125" s="48">
        <v>0</v>
      </c>
      <c r="T125" s="45"/>
      <c r="U125" s="48">
        <f t="shared" si="137"/>
        <v>0</v>
      </c>
      <c r="V125" s="45"/>
      <c r="W125" s="47">
        <f t="shared" si="138"/>
        <v>0</v>
      </c>
      <c r="X125" s="45"/>
      <c r="Y125" s="48">
        <v>0</v>
      </c>
      <c r="Z125" s="45"/>
      <c r="AA125" s="48">
        <v>0</v>
      </c>
      <c r="AB125" s="45"/>
      <c r="AC125" s="48">
        <f t="shared" si="139"/>
        <v>0</v>
      </c>
      <c r="AD125" s="45"/>
      <c r="AE125" s="47">
        <f t="shared" si="140"/>
        <v>0</v>
      </c>
      <c r="AF125" s="45"/>
      <c r="AG125" s="48">
        <v>0</v>
      </c>
      <c r="AH125" s="45"/>
      <c r="AI125" s="48">
        <v>0</v>
      </c>
      <c r="AJ125" s="45"/>
      <c r="AK125" s="48">
        <f t="shared" si="141"/>
        <v>0</v>
      </c>
      <c r="AL125" s="45"/>
      <c r="AM125" s="47">
        <f t="shared" si="142"/>
        <v>0</v>
      </c>
      <c r="AN125" s="45"/>
      <c r="AO125" s="48">
        <v>0</v>
      </c>
      <c r="AP125" s="45"/>
      <c r="AQ125" s="48">
        <v>0</v>
      </c>
      <c r="AR125" s="45"/>
      <c r="AS125" s="48">
        <f t="shared" si="143"/>
        <v>0</v>
      </c>
      <c r="AT125" s="45"/>
      <c r="AU125" s="47">
        <f t="shared" si="144"/>
        <v>0</v>
      </c>
      <c r="AV125" s="45"/>
      <c r="AW125" s="48">
        <v>0</v>
      </c>
      <c r="AX125" s="45"/>
      <c r="AY125" s="48">
        <v>0</v>
      </c>
      <c r="AZ125" s="45"/>
      <c r="BA125" s="48">
        <f t="shared" si="145"/>
        <v>0</v>
      </c>
      <c r="BB125" s="45"/>
      <c r="BC125" s="47">
        <f t="shared" si="146"/>
        <v>0</v>
      </c>
      <c r="BD125" s="45"/>
      <c r="BE125" s="48">
        <v>0</v>
      </c>
      <c r="BF125" s="45"/>
      <c r="BG125" s="48"/>
      <c r="BH125" s="45"/>
      <c r="BI125" s="48"/>
      <c r="BJ125" s="45"/>
      <c r="BK125" s="47"/>
      <c r="BL125" s="45"/>
      <c r="BM125" s="48">
        <v>0</v>
      </c>
      <c r="BN125" s="45"/>
      <c r="BO125" s="48"/>
      <c r="BP125" s="45"/>
      <c r="BQ125" s="48"/>
      <c r="BR125" s="45"/>
      <c r="BS125" s="47"/>
      <c r="BT125" s="45"/>
      <c r="BU125" s="48">
        <v>0</v>
      </c>
      <c r="BV125" s="45"/>
      <c r="BW125" s="48"/>
      <c r="BX125" s="45"/>
      <c r="BY125" s="48"/>
      <c r="BZ125" s="45"/>
      <c r="CA125" s="47"/>
      <c r="CB125" s="45"/>
      <c r="CC125" s="48">
        <v>114.34</v>
      </c>
      <c r="CD125" s="45"/>
      <c r="CE125" s="48"/>
      <c r="CF125" s="45"/>
      <c r="CG125" s="48"/>
      <c r="CH125" s="45"/>
      <c r="CI125" s="47"/>
      <c r="CJ125" s="45"/>
      <c r="CK125" s="48">
        <v>0</v>
      </c>
      <c r="CL125" s="45"/>
      <c r="CM125" s="48"/>
      <c r="CN125" s="45"/>
      <c r="CO125" s="48"/>
      <c r="CP125" s="45"/>
      <c r="CQ125" s="47"/>
      <c r="CR125" s="45"/>
      <c r="CS125" s="48">
        <f t="shared" si="134"/>
        <v>114.34</v>
      </c>
      <c r="CT125" s="45"/>
      <c r="CU125" s="48">
        <f t="shared" si="147"/>
        <v>0</v>
      </c>
      <c r="CV125" s="45"/>
      <c r="CW125" s="48">
        <f t="shared" si="148"/>
        <v>114.34</v>
      </c>
      <c r="CX125" s="45"/>
      <c r="CY125" s="47">
        <f t="shared" si="149"/>
        <v>1</v>
      </c>
    </row>
    <row r="126" spans="1:103" x14ac:dyDescent="0.35">
      <c r="A126" s="42"/>
      <c r="B126" s="42"/>
      <c r="C126" s="42"/>
      <c r="D126" s="42"/>
      <c r="E126" s="42"/>
      <c r="F126" s="42"/>
      <c r="G126" s="42" t="s">
        <v>187</v>
      </c>
      <c r="H126" s="42"/>
      <c r="I126" s="48">
        <v>432.43</v>
      </c>
      <c r="J126" s="45"/>
      <c r="K126" s="48">
        <v>0</v>
      </c>
      <c r="L126" s="45"/>
      <c r="M126" s="48">
        <f t="shared" si="135"/>
        <v>432.43</v>
      </c>
      <c r="N126" s="45"/>
      <c r="O126" s="47">
        <f t="shared" si="136"/>
        <v>1</v>
      </c>
      <c r="P126" s="45"/>
      <c r="Q126" s="48">
        <v>721</v>
      </c>
      <c r="R126" s="45"/>
      <c r="S126" s="48">
        <v>0</v>
      </c>
      <c r="T126" s="45"/>
      <c r="U126" s="48">
        <f t="shared" si="137"/>
        <v>721</v>
      </c>
      <c r="V126" s="45"/>
      <c r="W126" s="47">
        <f t="shared" si="138"/>
        <v>1</v>
      </c>
      <c r="X126" s="45"/>
      <c r="Y126" s="48">
        <v>319.04000000000002</v>
      </c>
      <c r="Z126" s="45"/>
      <c r="AA126" s="48">
        <v>0</v>
      </c>
      <c r="AB126" s="45"/>
      <c r="AC126" s="48">
        <f t="shared" si="139"/>
        <v>319.04000000000002</v>
      </c>
      <c r="AD126" s="45"/>
      <c r="AE126" s="47">
        <f t="shared" si="140"/>
        <v>1</v>
      </c>
      <c r="AF126" s="45"/>
      <c r="AG126" s="48">
        <v>652.79999999999995</v>
      </c>
      <c r="AH126" s="45"/>
      <c r="AI126" s="48">
        <v>0</v>
      </c>
      <c r="AJ126" s="45"/>
      <c r="AK126" s="48">
        <f t="shared" si="141"/>
        <v>652.79999999999995</v>
      </c>
      <c r="AL126" s="45"/>
      <c r="AM126" s="47">
        <f t="shared" si="142"/>
        <v>1</v>
      </c>
      <c r="AN126" s="45"/>
      <c r="AO126" s="48">
        <v>661.05</v>
      </c>
      <c r="AP126" s="45"/>
      <c r="AQ126" s="48">
        <v>0</v>
      </c>
      <c r="AR126" s="45"/>
      <c r="AS126" s="48">
        <f t="shared" si="143"/>
        <v>661.05</v>
      </c>
      <c r="AT126" s="45"/>
      <c r="AU126" s="47">
        <f t="shared" si="144"/>
        <v>1</v>
      </c>
      <c r="AV126" s="45"/>
      <c r="AW126" s="48">
        <v>731.96</v>
      </c>
      <c r="AX126" s="45"/>
      <c r="AY126" s="48">
        <v>0</v>
      </c>
      <c r="AZ126" s="45"/>
      <c r="BA126" s="48">
        <f t="shared" si="145"/>
        <v>731.96</v>
      </c>
      <c r="BB126" s="45"/>
      <c r="BC126" s="47">
        <f t="shared" si="146"/>
        <v>1</v>
      </c>
      <c r="BD126" s="45"/>
      <c r="BE126" s="48">
        <v>666.38</v>
      </c>
      <c r="BF126" s="45"/>
      <c r="BG126" s="48"/>
      <c r="BH126" s="45"/>
      <c r="BI126" s="48"/>
      <c r="BJ126" s="45"/>
      <c r="BK126" s="47"/>
      <c r="BL126" s="45"/>
      <c r="BM126" s="48">
        <v>745.5</v>
      </c>
      <c r="BN126" s="45"/>
      <c r="BO126" s="48"/>
      <c r="BP126" s="45"/>
      <c r="BQ126" s="48"/>
      <c r="BR126" s="45"/>
      <c r="BS126" s="47"/>
      <c r="BT126" s="45"/>
      <c r="BU126" s="48">
        <v>731.96</v>
      </c>
      <c r="BV126" s="45"/>
      <c r="BW126" s="48"/>
      <c r="BX126" s="45"/>
      <c r="BY126" s="48"/>
      <c r="BZ126" s="45"/>
      <c r="CA126" s="47"/>
      <c r="CB126" s="45"/>
      <c r="CC126" s="48">
        <v>731.96</v>
      </c>
      <c r="CD126" s="45"/>
      <c r="CE126" s="48"/>
      <c r="CF126" s="45"/>
      <c r="CG126" s="48"/>
      <c r="CH126" s="45"/>
      <c r="CI126" s="47"/>
      <c r="CJ126" s="45"/>
      <c r="CK126" s="48">
        <v>731.96</v>
      </c>
      <c r="CL126" s="45"/>
      <c r="CM126" s="48"/>
      <c r="CN126" s="45"/>
      <c r="CO126" s="48"/>
      <c r="CP126" s="45"/>
      <c r="CQ126" s="47"/>
      <c r="CR126" s="45"/>
      <c r="CS126" s="48">
        <f t="shared" si="134"/>
        <v>7126.04</v>
      </c>
      <c r="CT126" s="45"/>
      <c r="CU126" s="48">
        <f t="shared" si="147"/>
        <v>0</v>
      </c>
      <c r="CV126" s="45"/>
      <c r="CW126" s="48">
        <f t="shared" si="148"/>
        <v>7126.04</v>
      </c>
      <c r="CX126" s="45"/>
      <c r="CY126" s="47">
        <f t="shared" si="149"/>
        <v>1</v>
      </c>
    </row>
    <row r="127" spans="1:103" x14ac:dyDescent="0.35">
      <c r="A127" s="42"/>
      <c r="B127" s="42"/>
      <c r="C127" s="42"/>
      <c r="D127" s="42"/>
      <c r="E127" s="42"/>
      <c r="F127" s="42"/>
      <c r="G127" s="42" t="s">
        <v>186</v>
      </c>
      <c r="H127" s="42"/>
      <c r="I127" s="48">
        <v>0</v>
      </c>
      <c r="J127" s="45"/>
      <c r="K127" s="48">
        <v>0</v>
      </c>
      <c r="L127" s="45"/>
      <c r="M127" s="48">
        <f t="shared" si="135"/>
        <v>0</v>
      </c>
      <c r="N127" s="45"/>
      <c r="O127" s="47">
        <f t="shared" si="136"/>
        <v>0</v>
      </c>
      <c r="P127" s="45"/>
      <c r="Q127" s="48">
        <v>180.25</v>
      </c>
      <c r="R127" s="45"/>
      <c r="S127" s="48">
        <v>0</v>
      </c>
      <c r="T127" s="45"/>
      <c r="U127" s="48">
        <f t="shared" si="137"/>
        <v>180.25</v>
      </c>
      <c r="V127" s="45"/>
      <c r="W127" s="47">
        <f t="shared" si="138"/>
        <v>1</v>
      </c>
      <c r="X127" s="45"/>
      <c r="Y127" s="48">
        <v>579.38</v>
      </c>
      <c r="Z127" s="45"/>
      <c r="AA127" s="48">
        <v>0</v>
      </c>
      <c r="AB127" s="45"/>
      <c r="AC127" s="48">
        <f t="shared" si="139"/>
        <v>579.38</v>
      </c>
      <c r="AD127" s="45"/>
      <c r="AE127" s="47">
        <f t="shared" si="140"/>
        <v>1</v>
      </c>
      <c r="AF127" s="45"/>
      <c r="AG127" s="48">
        <v>618</v>
      </c>
      <c r="AH127" s="45"/>
      <c r="AI127" s="48">
        <v>0</v>
      </c>
      <c r="AJ127" s="45"/>
      <c r="AK127" s="48">
        <f t="shared" si="141"/>
        <v>618</v>
      </c>
      <c r="AL127" s="45"/>
      <c r="AM127" s="47">
        <f t="shared" si="142"/>
        <v>1</v>
      </c>
      <c r="AN127" s="45"/>
      <c r="AO127" s="48">
        <v>0</v>
      </c>
      <c r="AP127" s="45"/>
      <c r="AQ127" s="48">
        <v>0</v>
      </c>
      <c r="AR127" s="45"/>
      <c r="AS127" s="48">
        <f t="shared" si="143"/>
        <v>0</v>
      </c>
      <c r="AT127" s="45"/>
      <c r="AU127" s="47">
        <f t="shared" si="144"/>
        <v>0</v>
      </c>
      <c r="AV127" s="45"/>
      <c r="AW127" s="48">
        <v>965.63</v>
      </c>
      <c r="AX127" s="45"/>
      <c r="AY127" s="48">
        <v>0</v>
      </c>
      <c r="AZ127" s="45"/>
      <c r="BA127" s="48">
        <f t="shared" si="145"/>
        <v>965.63</v>
      </c>
      <c r="BB127" s="45"/>
      <c r="BC127" s="47">
        <f t="shared" si="146"/>
        <v>1</v>
      </c>
      <c r="BD127" s="45"/>
      <c r="BE127" s="48">
        <v>476.38</v>
      </c>
      <c r="BF127" s="45"/>
      <c r="BG127" s="48"/>
      <c r="BH127" s="45"/>
      <c r="BI127" s="48"/>
      <c r="BJ127" s="45"/>
      <c r="BK127" s="47"/>
      <c r="BL127" s="45"/>
      <c r="BM127" s="48">
        <v>321.88</v>
      </c>
      <c r="BN127" s="45"/>
      <c r="BO127" s="48"/>
      <c r="BP127" s="45"/>
      <c r="BQ127" s="48"/>
      <c r="BR127" s="45"/>
      <c r="BS127" s="47"/>
      <c r="BT127" s="45"/>
      <c r="BU127" s="48">
        <v>0</v>
      </c>
      <c r="BV127" s="45"/>
      <c r="BW127" s="48"/>
      <c r="BX127" s="45"/>
      <c r="BY127" s="48"/>
      <c r="BZ127" s="45"/>
      <c r="CA127" s="47"/>
      <c r="CB127" s="45"/>
      <c r="CC127" s="48">
        <v>0</v>
      </c>
      <c r="CD127" s="45"/>
      <c r="CE127" s="48"/>
      <c r="CF127" s="45"/>
      <c r="CG127" s="48"/>
      <c r="CH127" s="45"/>
      <c r="CI127" s="47"/>
      <c r="CJ127" s="45"/>
      <c r="CK127" s="48">
        <v>437.75</v>
      </c>
      <c r="CL127" s="45"/>
      <c r="CM127" s="48"/>
      <c r="CN127" s="45"/>
      <c r="CO127" s="48"/>
      <c r="CP127" s="45"/>
      <c r="CQ127" s="47"/>
      <c r="CR127" s="45"/>
      <c r="CS127" s="48">
        <f t="shared" si="134"/>
        <v>3579.27</v>
      </c>
      <c r="CT127" s="45"/>
      <c r="CU127" s="48">
        <f t="shared" si="147"/>
        <v>0</v>
      </c>
      <c r="CV127" s="45"/>
      <c r="CW127" s="48">
        <f t="shared" si="148"/>
        <v>3579.27</v>
      </c>
      <c r="CX127" s="45"/>
      <c r="CY127" s="47">
        <f t="shared" si="149"/>
        <v>1</v>
      </c>
    </row>
    <row r="128" spans="1:103" x14ac:dyDescent="0.35">
      <c r="A128" s="42"/>
      <c r="B128" s="42"/>
      <c r="C128" s="42"/>
      <c r="D128" s="42"/>
      <c r="E128" s="42"/>
      <c r="F128" s="42"/>
      <c r="G128" s="42" t="s">
        <v>185</v>
      </c>
      <c r="H128" s="42"/>
      <c r="I128" s="48">
        <v>550</v>
      </c>
      <c r="J128" s="45"/>
      <c r="K128" s="48">
        <v>0</v>
      </c>
      <c r="L128" s="45"/>
      <c r="M128" s="48">
        <f t="shared" si="135"/>
        <v>550</v>
      </c>
      <c r="N128" s="45"/>
      <c r="O128" s="47">
        <f t="shared" si="136"/>
        <v>1</v>
      </c>
      <c r="P128" s="45"/>
      <c r="Q128" s="48">
        <v>832.01</v>
      </c>
      <c r="R128" s="45"/>
      <c r="S128" s="48">
        <v>0</v>
      </c>
      <c r="T128" s="45"/>
      <c r="U128" s="48">
        <f t="shared" si="137"/>
        <v>832.01</v>
      </c>
      <c r="V128" s="45"/>
      <c r="W128" s="47">
        <f t="shared" si="138"/>
        <v>1</v>
      </c>
      <c r="X128" s="45"/>
      <c r="Y128" s="48">
        <v>1163.1199999999999</v>
      </c>
      <c r="Z128" s="45"/>
      <c r="AA128" s="48">
        <v>0</v>
      </c>
      <c r="AB128" s="45"/>
      <c r="AC128" s="48">
        <f t="shared" si="139"/>
        <v>1163.1199999999999</v>
      </c>
      <c r="AD128" s="45"/>
      <c r="AE128" s="47">
        <f t="shared" si="140"/>
        <v>1</v>
      </c>
      <c r="AF128" s="45"/>
      <c r="AG128" s="48">
        <v>241.43</v>
      </c>
      <c r="AH128" s="45"/>
      <c r="AI128" s="48">
        <v>0</v>
      </c>
      <c r="AJ128" s="45"/>
      <c r="AK128" s="48">
        <f t="shared" si="141"/>
        <v>241.43</v>
      </c>
      <c r="AL128" s="45"/>
      <c r="AM128" s="47">
        <f t="shared" si="142"/>
        <v>1</v>
      </c>
      <c r="AN128" s="45"/>
      <c r="AO128" s="48">
        <v>82.58</v>
      </c>
      <c r="AP128" s="45"/>
      <c r="AQ128" s="48">
        <v>0</v>
      </c>
      <c r="AR128" s="45"/>
      <c r="AS128" s="48">
        <f t="shared" si="143"/>
        <v>82.58</v>
      </c>
      <c r="AT128" s="45"/>
      <c r="AU128" s="47">
        <f t="shared" si="144"/>
        <v>1</v>
      </c>
      <c r="AV128" s="45"/>
      <c r="AW128" s="48">
        <v>436</v>
      </c>
      <c r="AX128" s="45"/>
      <c r="AY128" s="48">
        <v>0</v>
      </c>
      <c r="AZ128" s="45"/>
      <c r="BA128" s="48">
        <f t="shared" si="145"/>
        <v>436</v>
      </c>
      <c r="BB128" s="45"/>
      <c r="BC128" s="47">
        <f t="shared" si="146"/>
        <v>1</v>
      </c>
      <c r="BD128" s="45"/>
      <c r="BE128" s="48">
        <v>964.8</v>
      </c>
      <c r="BF128" s="45"/>
      <c r="BG128" s="48"/>
      <c r="BH128" s="45"/>
      <c r="BI128" s="48"/>
      <c r="BJ128" s="45"/>
      <c r="BK128" s="47"/>
      <c r="BL128" s="45"/>
      <c r="BM128" s="48">
        <v>523</v>
      </c>
      <c r="BN128" s="45"/>
      <c r="BO128" s="48"/>
      <c r="BP128" s="45"/>
      <c r="BQ128" s="48"/>
      <c r="BR128" s="45"/>
      <c r="BS128" s="47"/>
      <c r="BT128" s="45"/>
      <c r="BU128" s="48">
        <v>52.76</v>
      </c>
      <c r="BV128" s="45"/>
      <c r="BW128" s="48"/>
      <c r="BX128" s="45"/>
      <c r="BY128" s="48"/>
      <c r="BZ128" s="45"/>
      <c r="CA128" s="47"/>
      <c r="CB128" s="45"/>
      <c r="CC128" s="48">
        <v>120</v>
      </c>
      <c r="CD128" s="45"/>
      <c r="CE128" s="48"/>
      <c r="CF128" s="45"/>
      <c r="CG128" s="48"/>
      <c r="CH128" s="45"/>
      <c r="CI128" s="47"/>
      <c r="CJ128" s="45"/>
      <c r="CK128" s="48">
        <v>509</v>
      </c>
      <c r="CL128" s="45"/>
      <c r="CM128" s="48"/>
      <c r="CN128" s="45"/>
      <c r="CO128" s="48"/>
      <c r="CP128" s="45"/>
      <c r="CQ128" s="47"/>
      <c r="CR128" s="45"/>
      <c r="CS128" s="48">
        <f t="shared" si="134"/>
        <v>5474.7</v>
      </c>
      <c r="CT128" s="45"/>
      <c r="CU128" s="48">
        <f t="shared" si="147"/>
        <v>0</v>
      </c>
      <c r="CV128" s="45"/>
      <c r="CW128" s="48">
        <f t="shared" si="148"/>
        <v>5474.7</v>
      </c>
      <c r="CX128" s="45"/>
      <c r="CY128" s="47">
        <f t="shared" si="149"/>
        <v>1</v>
      </c>
    </row>
    <row r="129" spans="1:103" ht="21.75" thickBot="1" x14ac:dyDescent="0.4">
      <c r="A129" s="42"/>
      <c r="B129" s="42"/>
      <c r="C129" s="42"/>
      <c r="D129" s="42"/>
      <c r="E129" s="42"/>
      <c r="F129" s="42"/>
      <c r="G129" s="42" t="s">
        <v>184</v>
      </c>
      <c r="H129" s="42"/>
      <c r="I129" s="50">
        <v>617.30999999999995</v>
      </c>
      <c r="J129" s="45"/>
      <c r="K129" s="50">
        <v>4167</v>
      </c>
      <c r="L129" s="45"/>
      <c r="M129" s="50">
        <f t="shared" si="135"/>
        <v>-3549.69</v>
      </c>
      <c r="N129" s="45"/>
      <c r="O129" s="49">
        <f t="shared" si="136"/>
        <v>0.14813999999999999</v>
      </c>
      <c r="P129" s="45"/>
      <c r="Q129" s="50">
        <v>0</v>
      </c>
      <c r="R129" s="45"/>
      <c r="S129" s="50">
        <v>4167</v>
      </c>
      <c r="T129" s="45"/>
      <c r="U129" s="50">
        <f t="shared" si="137"/>
        <v>-4167</v>
      </c>
      <c r="V129" s="45"/>
      <c r="W129" s="49">
        <f t="shared" si="138"/>
        <v>0</v>
      </c>
      <c r="X129" s="45"/>
      <c r="Y129" s="50">
        <v>0</v>
      </c>
      <c r="Z129" s="45"/>
      <c r="AA129" s="50">
        <v>4167</v>
      </c>
      <c r="AB129" s="45"/>
      <c r="AC129" s="50">
        <f t="shared" si="139"/>
        <v>-4167</v>
      </c>
      <c r="AD129" s="45"/>
      <c r="AE129" s="49">
        <f t="shared" si="140"/>
        <v>0</v>
      </c>
      <c r="AF129" s="45"/>
      <c r="AG129" s="50">
        <v>0</v>
      </c>
      <c r="AH129" s="45"/>
      <c r="AI129" s="50">
        <v>4167</v>
      </c>
      <c r="AJ129" s="45"/>
      <c r="AK129" s="50">
        <f t="shared" si="141"/>
        <v>-4167</v>
      </c>
      <c r="AL129" s="45"/>
      <c r="AM129" s="49">
        <f t="shared" si="142"/>
        <v>0</v>
      </c>
      <c r="AN129" s="45"/>
      <c r="AO129" s="50">
        <v>0</v>
      </c>
      <c r="AP129" s="45"/>
      <c r="AQ129" s="50">
        <v>4167</v>
      </c>
      <c r="AR129" s="45"/>
      <c r="AS129" s="50">
        <f t="shared" si="143"/>
        <v>-4167</v>
      </c>
      <c r="AT129" s="45"/>
      <c r="AU129" s="49">
        <f t="shared" si="144"/>
        <v>0</v>
      </c>
      <c r="AV129" s="45"/>
      <c r="AW129" s="50">
        <v>0</v>
      </c>
      <c r="AX129" s="45"/>
      <c r="AY129" s="50">
        <v>4167</v>
      </c>
      <c r="AZ129" s="45"/>
      <c r="BA129" s="50">
        <f t="shared" si="145"/>
        <v>-4167</v>
      </c>
      <c r="BB129" s="45"/>
      <c r="BC129" s="49">
        <f t="shared" si="146"/>
        <v>0</v>
      </c>
      <c r="BD129" s="45"/>
      <c r="BE129" s="50">
        <v>0</v>
      </c>
      <c r="BF129" s="45"/>
      <c r="BG129" s="50">
        <v>4167</v>
      </c>
      <c r="BH129" s="45"/>
      <c r="BI129" s="50">
        <f>ROUND((BE129-BG129),5)</f>
        <v>-4167</v>
      </c>
      <c r="BJ129" s="45"/>
      <c r="BK129" s="49">
        <f>ROUND(IF(BG129=0, IF(BE129=0, 0, 1), BE129/BG129),5)</f>
        <v>0</v>
      </c>
      <c r="BL129" s="45"/>
      <c r="BM129" s="50">
        <v>0</v>
      </c>
      <c r="BN129" s="45"/>
      <c r="BO129" s="50">
        <v>4167</v>
      </c>
      <c r="BP129" s="45"/>
      <c r="BQ129" s="50">
        <f>ROUND((BM129-BO129),5)</f>
        <v>-4167</v>
      </c>
      <c r="BR129" s="45"/>
      <c r="BS129" s="49">
        <f>ROUND(IF(BO129=0, IF(BM129=0, 0, 1), BM129/BO129),5)</f>
        <v>0</v>
      </c>
      <c r="BT129" s="45"/>
      <c r="BU129" s="50">
        <v>484</v>
      </c>
      <c r="BV129" s="45"/>
      <c r="BW129" s="50">
        <v>4166</v>
      </c>
      <c r="BX129" s="45"/>
      <c r="BY129" s="50">
        <f>ROUND((BU129-BW129),5)</f>
        <v>-3682</v>
      </c>
      <c r="BZ129" s="45"/>
      <c r="CA129" s="49">
        <f>ROUND(IF(BW129=0, IF(BU129=0, 0, 1), BU129/BW129),5)</f>
        <v>0.11618000000000001</v>
      </c>
      <c r="CB129" s="45"/>
      <c r="CC129" s="50">
        <v>0</v>
      </c>
      <c r="CD129" s="45"/>
      <c r="CE129" s="50">
        <v>4166</v>
      </c>
      <c r="CF129" s="45"/>
      <c r="CG129" s="50">
        <f>ROUND((CC129-CE129),5)</f>
        <v>-4166</v>
      </c>
      <c r="CH129" s="45"/>
      <c r="CI129" s="49">
        <f>ROUND(IF(CE129=0, IF(CC129=0, 0, 1), CC129/CE129),5)</f>
        <v>0</v>
      </c>
      <c r="CJ129" s="45"/>
      <c r="CK129" s="50">
        <v>189</v>
      </c>
      <c r="CL129" s="45"/>
      <c r="CM129" s="50">
        <v>4166</v>
      </c>
      <c r="CN129" s="45"/>
      <c r="CO129" s="50">
        <f>ROUND((CK129-CM129),5)</f>
        <v>-3977</v>
      </c>
      <c r="CP129" s="45"/>
      <c r="CQ129" s="49">
        <f>ROUND(IF(CM129=0, IF(CK129=0, 0, 1), CK129/CM129),5)</f>
        <v>4.5370000000000001E-2</v>
      </c>
      <c r="CR129" s="45"/>
      <c r="CS129" s="50">
        <f t="shared" si="134"/>
        <v>1290.31</v>
      </c>
      <c r="CT129" s="45"/>
      <c r="CU129" s="50">
        <f t="shared" si="147"/>
        <v>45834</v>
      </c>
      <c r="CV129" s="45"/>
      <c r="CW129" s="50">
        <f t="shared" si="148"/>
        <v>-44543.69</v>
      </c>
      <c r="CX129" s="45"/>
      <c r="CY129" s="49">
        <f t="shared" si="149"/>
        <v>2.8150000000000001E-2</v>
      </c>
    </row>
    <row r="130" spans="1:103" x14ac:dyDescent="0.35">
      <c r="A130" s="42"/>
      <c r="B130" s="42"/>
      <c r="C130" s="42"/>
      <c r="D130" s="42"/>
      <c r="E130" s="42"/>
      <c r="F130" s="42" t="s">
        <v>183</v>
      </c>
      <c r="G130" s="42"/>
      <c r="H130" s="42"/>
      <c r="I130" s="48">
        <f>ROUND(SUM(I122:I129),5)</f>
        <v>10942.68</v>
      </c>
      <c r="J130" s="45"/>
      <c r="K130" s="48">
        <f>ROUND(SUM(K122:K129),5)</f>
        <v>4167</v>
      </c>
      <c r="L130" s="45"/>
      <c r="M130" s="48">
        <f t="shared" si="135"/>
        <v>6775.68</v>
      </c>
      <c r="N130" s="45"/>
      <c r="O130" s="47">
        <f t="shared" si="136"/>
        <v>2.6260300000000001</v>
      </c>
      <c r="P130" s="45"/>
      <c r="Q130" s="48">
        <f>ROUND(SUM(Q122:Q129),5)</f>
        <v>7950.76</v>
      </c>
      <c r="R130" s="45"/>
      <c r="S130" s="48">
        <f>ROUND(SUM(S122:S129),5)</f>
        <v>4167</v>
      </c>
      <c r="T130" s="45"/>
      <c r="U130" s="48">
        <f t="shared" si="137"/>
        <v>3783.76</v>
      </c>
      <c r="V130" s="45"/>
      <c r="W130" s="47">
        <f t="shared" si="138"/>
        <v>1.9080299999999999</v>
      </c>
      <c r="X130" s="45"/>
      <c r="Y130" s="48">
        <f>ROUND(SUM(Y122:Y129),5)</f>
        <v>3221.16</v>
      </c>
      <c r="Z130" s="45"/>
      <c r="AA130" s="48">
        <f>ROUND(SUM(AA122:AA129),5)</f>
        <v>4167</v>
      </c>
      <c r="AB130" s="45"/>
      <c r="AC130" s="48">
        <f t="shared" si="139"/>
        <v>-945.84</v>
      </c>
      <c r="AD130" s="45"/>
      <c r="AE130" s="47">
        <f t="shared" si="140"/>
        <v>0.77302000000000004</v>
      </c>
      <c r="AF130" s="45"/>
      <c r="AG130" s="48">
        <f>ROUND(SUM(AG122:AG129),5)</f>
        <v>8261.74</v>
      </c>
      <c r="AH130" s="45"/>
      <c r="AI130" s="48">
        <f>ROUND(SUM(AI122:AI129),5)</f>
        <v>4167</v>
      </c>
      <c r="AJ130" s="45"/>
      <c r="AK130" s="48">
        <f t="shared" si="141"/>
        <v>4094.74</v>
      </c>
      <c r="AL130" s="45"/>
      <c r="AM130" s="47">
        <f t="shared" si="142"/>
        <v>1.9826600000000001</v>
      </c>
      <c r="AN130" s="45"/>
      <c r="AO130" s="48">
        <f>ROUND(SUM(AO122:AO129),5)</f>
        <v>15583.63</v>
      </c>
      <c r="AP130" s="45"/>
      <c r="AQ130" s="48">
        <f>ROUND(SUM(AQ122:AQ129),5)</f>
        <v>4167</v>
      </c>
      <c r="AR130" s="45"/>
      <c r="AS130" s="48">
        <f t="shared" si="143"/>
        <v>11416.63</v>
      </c>
      <c r="AT130" s="45"/>
      <c r="AU130" s="47">
        <f t="shared" si="144"/>
        <v>3.73977</v>
      </c>
      <c r="AV130" s="45"/>
      <c r="AW130" s="48">
        <f>ROUND(SUM(AW122:AW129),5)</f>
        <v>8089.09</v>
      </c>
      <c r="AX130" s="45"/>
      <c r="AY130" s="48">
        <f>ROUND(SUM(AY122:AY129),5)</f>
        <v>4167</v>
      </c>
      <c r="AZ130" s="45"/>
      <c r="BA130" s="48">
        <f t="shared" si="145"/>
        <v>3922.09</v>
      </c>
      <c r="BB130" s="45"/>
      <c r="BC130" s="47">
        <f t="shared" si="146"/>
        <v>1.94123</v>
      </c>
      <c r="BD130" s="45"/>
      <c r="BE130" s="48">
        <f>ROUND(SUM(BE122:BE129),5)</f>
        <v>7602.56</v>
      </c>
      <c r="BF130" s="45"/>
      <c r="BG130" s="48">
        <f>ROUND(SUM(BG122:BG129),5)</f>
        <v>4167</v>
      </c>
      <c r="BH130" s="45"/>
      <c r="BI130" s="48">
        <f>ROUND((BE130-BG130),5)</f>
        <v>3435.56</v>
      </c>
      <c r="BJ130" s="45"/>
      <c r="BK130" s="47">
        <f>ROUND(IF(BG130=0, IF(BE130=0, 0, 1), BE130/BG130),5)</f>
        <v>1.82447</v>
      </c>
      <c r="BL130" s="45"/>
      <c r="BM130" s="48">
        <f>ROUND(SUM(BM122:BM129),5)</f>
        <v>1862.63</v>
      </c>
      <c r="BN130" s="45"/>
      <c r="BO130" s="48">
        <f>ROUND(SUM(BO122:BO129),5)</f>
        <v>4167</v>
      </c>
      <c r="BP130" s="45"/>
      <c r="BQ130" s="48">
        <f>ROUND((BM130-BO130),5)</f>
        <v>-2304.37</v>
      </c>
      <c r="BR130" s="45"/>
      <c r="BS130" s="47">
        <f>ROUND(IF(BO130=0, IF(BM130=0, 0, 1), BM130/BO130),5)</f>
        <v>0.44700000000000001</v>
      </c>
      <c r="BT130" s="45"/>
      <c r="BU130" s="48">
        <f>ROUND(SUM(BU122:BU129),5)</f>
        <v>7218.72</v>
      </c>
      <c r="BV130" s="45"/>
      <c r="BW130" s="48">
        <f>ROUND(SUM(BW122:BW129),5)</f>
        <v>4166</v>
      </c>
      <c r="BX130" s="45"/>
      <c r="BY130" s="48">
        <f>ROUND((BU130-BW130),5)</f>
        <v>3052.72</v>
      </c>
      <c r="BZ130" s="45"/>
      <c r="CA130" s="47">
        <f>ROUND(IF(BW130=0, IF(BU130=0, 0, 1), BU130/BW130),5)</f>
        <v>1.7327699999999999</v>
      </c>
      <c r="CB130" s="45"/>
      <c r="CC130" s="48">
        <f>ROUND(SUM(CC122:CC129),5)</f>
        <v>6461.3</v>
      </c>
      <c r="CD130" s="45"/>
      <c r="CE130" s="48">
        <f>ROUND(SUM(CE122:CE129),5)</f>
        <v>4166</v>
      </c>
      <c r="CF130" s="45"/>
      <c r="CG130" s="48">
        <f>ROUND((CC130-CE130),5)</f>
        <v>2295.3000000000002</v>
      </c>
      <c r="CH130" s="45"/>
      <c r="CI130" s="47">
        <f>ROUND(IF(CE130=0, IF(CC130=0, 0, 1), CC130/CE130),5)</f>
        <v>1.5509599999999999</v>
      </c>
      <c r="CJ130" s="45"/>
      <c r="CK130" s="48">
        <f>ROUND(SUM(CK122:CK129),5)</f>
        <v>6648.71</v>
      </c>
      <c r="CL130" s="45"/>
      <c r="CM130" s="48">
        <f>ROUND(SUM(CM122:CM129),5)</f>
        <v>4166</v>
      </c>
      <c r="CN130" s="45"/>
      <c r="CO130" s="48">
        <f>ROUND((CK130-CM130),5)</f>
        <v>2482.71</v>
      </c>
      <c r="CP130" s="45"/>
      <c r="CQ130" s="47">
        <f>ROUND(IF(CM130=0, IF(CK130=0, 0, 1), CK130/CM130),5)</f>
        <v>1.59595</v>
      </c>
      <c r="CR130" s="45"/>
      <c r="CS130" s="48">
        <f t="shared" si="134"/>
        <v>83842.98</v>
      </c>
      <c r="CT130" s="45"/>
      <c r="CU130" s="48">
        <f t="shared" si="147"/>
        <v>45834</v>
      </c>
      <c r="CV130" s="45"/>
      <c r="CW130" s="48">
        <f t="shared" si="148"/>
        <v>38008.980000000003</v>
      </c>
      <c r="CX130" s="45"/>
      <c r="CY130" s="51">
        <f t="shared" si="149"/>
        <v>1.82927</v>
      </c>
    </row>
    <row r="131" spans="1:103" ht="21.75" thickBot="1" x14ac:dyDescent="0.4">
      <c r="A131" s="42"/>
      <c r="B131" s="42"/>
      <c r="C131" s="42"/>
      <c r="D131" s="42"/>
      <c r="E131" s="42"/>
      <c r="F131" s="42" t="s">
        <v>182</v>
      </c>
      <c r="G131" s="42"/>
      <c r="H131" s="42"/>
      <c r="I131" s="50">
        <v>4149.57</v>
      </c>
      <c r="J131" s="45"/>
      <c r="K131" s="50">
        <v>2500</v>
      </c>
      <c r="L131" s="45"/>
      <c r="M131" s="50">
        <f t="shared" si="135"/>
        <v>1649.57</v>
      </c>
      <c r="N131" s="45"/>
      <c r="O131" s="49">
        <f t="shared" si="136"/>
        <v>1.6598299999999999</v>
      </c>
      <c r="P131" s="45"/>
      <c r="Q131" s="50">
        <v>0</v>
      </c>
      <c r="R131" s="45"/>
      <c r="S131" s="50">
        <v>2500</v>
      </c>
      <c r="T131" s="45"/>
      <c r="U131" s="50">
        <f t="shared" si="137"/>
        <v>-2500</v>
      </c>
      <c r="V131" s="45"/>
      <c r="W131" s="49">
        <f t="shared" si="138"/>
        <v>0</v>
      </c>
      <c r="X131" s="45"/>
      <c r="Y131" s="50">
        <v>23923.8</v>
      </c>
      <c r="Z131" s="45"/>
      <c r="AA131" s="50">
        <v>2500</v>
      </c>
      <c r="AB131" s="45"/>
      <c r="AC131" s="50">
        <f t="shared" si="139"/>
        <v>21423.8</v>
      </c>
      <c r="AD131" s="45"/>
      <c r="AE131" s="49">
        <f t="shared" si="140"/>
        <v>9.5695200000000007</v>
      </c>
      <c r="AF131" s="45"/>
      <c r="AG131" s="50">
        <v>953.55</v>
      </c>
      <c r="AH131" s="45"/>
      <c r="AI131" s="50">
        <v>2500</v>
      </c>
      <c r="AJ131" s="45"/>
      <c r="AK131" s="50">
        <f t="shared" si="141"/>
        <v>-1546.45</v>
      </c>
      <c r="AL131" s="45"/>
      <c r="AM131" s="49">
        <f t="shared" si="142"/>
        <v>0.38141999999999998</v>
      </c>
      <c r="AN131" s="45"/>
      <c r="AO131" s="50">
        <v>6571.35</v>
      </c>
      <c r="AP131" s="45"/>
      <c r="AQ131" s="50">
        <v>2500</v>
      </c>
      <c r="AR131" s="45"/>
      <c r="AS131" s="50">
        <f t="shared" si="143"/>
        <v>4071.35</v>
      </c>
      <c r="AT131" s="45"/>
      <c r="AU131" s="49">
        <f t="shared" si="144"/>
        <v>2.6285400000000001</v>
      </c>
      <c r="AV131" s="45"/>
      <c r="AW131" s="50">
        <v>53</v>
      </c>
      <c r="AX131" s="45"/>
      <c r="AY131" s="50">
        <v>2500</v>
      </c>
      <c r="AZ131" s="45"/>
      <c r="BA131" s="50">
        <f t="shared" si="145"/>
        <v>-2447</v>
      </c>
      <c r="BB131" s="45"/>
      <c r="BC131" s="49">
        <f t="shared" si="146"/>
        <v>2.12E-2</v>
      </c>
      <c r="BD131" s="45"/>
      <c r="BE131" s="50">
        <v>810.5</v>
      </c>
      <c r="BF131" s="45"/>
      <c r="BG131" s="50">
        <v>2500</v>
      </c>
      <c r="BH131" s="45"/>
      <c r="BI131" s="50">
        <f>ROUND((BE131-BG131),5)</f>
        <v>-1689.5</v>
      </c>
      <c r="BJ131" s="45"/>
      <c r="BK131" s="49">
        <f>ROUND(IF(BG131=0, IF(BE131=0, 0, 1), BE131/BG131),5)</f>
        <v>0.32419999999999999</v>
      </c>
      <c r="BL131" s="45"/>
      <c r="BM131" s="50">
        <v>1367</v>
      </c>
      <c r="BN131" s="45"/>
      <c r="BO131" s="50">
        <v>2500</v>
      </c>
      <c r="BP131" s="45"/>
      <c r="BQ131" s="50">
        <f>ROUND((BM131-BO131),5)</f>
        <v>-1133</v>
      </c>
      <c r="BR131" s="45"/>
      <c r="BS131" s="49">
        <f>ROUND(IF(BO131=0, IF(BM131=0, 0, 1), BM131/BO131),5)</f>
        <v>0.54679999999999995</v>
      </c>
      <c r="BT131" s="45"/>
      <c r="BU131" s="50">
        <v>2313.1</v>
      </c>
      <c r="BV131" s="45"/>
      <c r="BW131" s="50">
        <v>2500</v>
      </c>
      <c r="BX131" s="45"/>
      <c r="BY131" s="50">
        <f>ROUND((BU131-BW131),5)</f>
        <v>-186.9</v>
      </c>
      <c r="BZ131" s="45"/>
      <c r="CA131" s="49">
        <f>ROUND(IF(BW131=0, IF(BU131=0, 0, 1), BU131/BW131),5)</f>
        <v>0.92523999999999995</v>
      </c>
      <c r="CB131" s="45"/>
      <c r="CC131" s="50">
        <v>2540</v>
      </c>
      <c r="CD131" s="45"/>
      <c r="CE131" s="50">
        <v>2500</v>
      </c>
      <c r="CF131" s="45"/>
      <c r="CG131" s="50">
        <f>ROUND((CC131-CE131),5)</f>
        <v>40</v>
      </c>
      <c r="CH131" s="45"/>
      <c r="CI131" s="49">
        <f>ROUND(IF(CE131=0, IF(CC131=0, 0, 1), CC131/CE131),5)</f>
        <v>1.016</v>
      </c>
      <c r="CJ131" s="45"/>
      <c r="CK131" s="50">
        <v>1467</v>
      </c>
      <c r="CL131" s="45"/>
      <c r="CM131" s="50">
        <v>2500</v>
      </c>
      <c r="CN131" s="45"/>
      <c r="CO131" s="50">
        <f>ROUND((CK131-CM131),5)</f>
        <v>-1033</v>
      </c>
      <c r="CP131" s="45"/>
      <c r="CQ131" s="49">
        <f>ROUND(IF(CM131=0, IF(CK131=0, 0, 1), CK131/CM131),5)</f>
        <v>0.58679999999999999</v>
      </c>
      <c r="CR131" s="45"/>
      <c r="CS131" s="50">
        <f t="shared" si="134"/>
        <v>44148.87</v>
      </c>
      <c r="CT131" s="45"/>
      <c r="CU131" s="50">
        <f t="shared" si="147"/>
        <v>27500</v>
      </c>
      <c r="CV131" s="45"/>
      <c r="CW131" s="50">
        <f t="shared" si="148"/>
        <v>16648.87</v>
      </c>
      <c r="CX131" s="45"/>
      <c r="CY131" s="52">
        <f t="shared" si="149"/>
        <v>1.60541</v>
      </c>
    </row>
    <row r="132" spans="1:103" x14ac:dyDescent="0.35">
      <c r="A132" s="42"/>
      <c r="B132" s="42"/>
      <c r="C132" s="42"/>
      <c r="D132" s="42"/>
      <c r="E132" s="42" t="s">
        <v>181</v>
      </c>
      <c r="F132" s="42"/>
      <c r="G132" s="42"/>
      <c r="H132" s="42"/>
      <c r="I132" s="48">
        <f>ROUND(SUM(I113:I121)+SUM(I130:I131),5)</f>
        <v>20918.38</v>
      </c>
      <c r="J132" s="45"/>
      <c r="K132" s="48">
        <f>ROUND(SUM(K113:K121)+SUM(K130:K131),5)</f>
        <v>14043</v>
      </c>
      <c r="L132" s="45"/>
      <c r="M132" s="48">
        <f t="shared" si="135"/>
        <v>6875.38</v>
      </c>
      <c r="N132" s="45"/>
      <c r="O132" s="47">
        <f t="shared" si="136"/>
        <v>1.48959</v>
      </c>
      <c r="P132" s="45"/>
      <c r="Q132" s="48">
        <f>ROUND(SUM(Q113:Q121)+SUM(Q130:Q131),5)</f>
        <v>13085.35</v>
      </c>
      <c r="R132" s="45"/>
      <c r="S132" s="48">
        <f>ROUND(SUM(S113:S121)+SUM(S130:S131),5)</f>
        <v>14043</v>
      </c>
      <c r="T132" s="45"/>
      <c r="U132" s="48">
        <f t="shared" si="137"/>
        <v>-957.65</v>
      </c>
      <c r="V132" s="45"/>
      <c r="W132" s="47">
        <f t="shared" si="138"/>
        <v>0.93181000000000003</v>
      </c>
      <c r="X132" s="45"/>
      <c r="Y132" s="48">
        <f>ROUND(SUM(Y113:Y121)+SUM(Y130:Y131),5)</f>
        <v>63334.26</v>
      </c>
      <c r="Z132" s="45"/>
      <c r="AA132" s="48">
        <f>ROUND(SUM(AA113:AA121)+SUM(AA130:AA131),5)</f>
        <v>14043</v>
      </c>
      <c r="AB132" s="45"/>
      <c r="AC132" s="48">
        <f t="shared" si="139"/>
        <v>49291.26</v>
      </c>
      <c r="AD132" s="45"/>
      <c r="AE132" s="47">
        <f t="shared" si="140"/>
        <v>4.5100199999999999</v>
      </c>
      <c r="AF132" s="45"/>
      <c r="AG132" s="48">
        <f>ROUND(SUM(AG113:AG121)+SUM(AG130:AG131),5)</f>
        <v>59261.32</v>
      </c>
      <c r="AH132" s="45"/>
      <c r="AI132" s="48">
        <f>ROUND(SUM(AI113:AI121)+SUM(AI130:AI131),5)</f>
        <v>14043</v>
      </c>
      <c r="AJ132" s="45"/>
      <c r="AK132" s="48">
        <f t="shared" si="141"/>
        <v>45218.32</v>
      </c>
      <c r="AL132" s="45"/>
      <c r="AM132" s="47">
        <f t="shared" si="142"/>
        <v>4.2199900000000001</v>
      </c>
      <c r="AN132" s="45"/>
      <c r="AO132" s="48">
        <f>ROUND(SUM(AO113:AO121)+SUM(AO130:AO131),5)</f>
        <v>25331.14</v>
      </c>
      <c r="AP132" s="45"/>
      <c r="AQ132" s="48">
        <f>ROUND(SUM(AQ113:AQ121)+SUM(AQ130:AQ131),5)</f>
        <v>14043</v>
      </c>
      <c r="AR132" s="45"/>
      <c r="AS132" s="48">
        <f t="shared" si="143"/>
        <v>11288.14</v>
      </c>
      <c r="AT132" s="45"/>
      <c r="AU132" s="47">
        <f t="shared" si="144"/>
        <v>1.80383</v>
      </c>
      <c r="AV132" s="45"/>
      <c r="AW132" s="48">
        <f>ROUND(SUM(AW113:AW121)+SUM(AW130:AW131),5)</f>
        <v>21708.81</v>
      </c>
      <c r="AX132" s="45"/>
      <c r="AY132" s="48">
        <f>ROUND(SUM(AY113:AY121)+SUM(AY130:AY131),5)</f>
        <v>14043</v>
      </c>
      <c r="AZ132" s="45"/>
      <c r="BA132" s="48">
        <f t="shared" si="145"/>
        <v>7665.81</v>
      </c>
      <c r="BB132" s="45"/>
      <c r="BC132" s="47">
        <f t="shared" si="146"/>
        <v>1.5458799999999999</v>
      </c>
      <c r="BD132" s="45"/>
      <c r="BE132" s="48">
        <f>ROUND(SUM(BE113:BE121)+SUM(BE130:BE131),5)</f>
        <v>13147.87</v>
      </c>
      <c r="BF132" s="45"/>
      <c r="BG132" s="48">
        <f>ROUND(SUM(BG113:BG121)+SUM(BG130:BG131),5)</f>
        <v>14043</v>
      </c>
      <c r="BH132" s="45"/>
      <c r="BI132" s="48">
        <f>ROUND((BE132-BG132),5)</f>
        <v>-895.13</v>
      </c>
      <c r="BJ132" s="45"/>
      <c r="BK132" s="47">
        <f>ROUND(IF(BG132=0, IF(BE132=0, 0, 1), BE132/BG132),5)</f>
        <v>0.93625999999999998</v>
      </c>
      <c r="BL132" s="45"/>
      <c r="BM132" s="48">
        <f>ROUND(SUM(BM113:BM121)+SUM(BM130:BM131),5)</f>
        <v>1588.15</v>
      </c>
      <c r="BN132" s="45"/>
      <c r="BO132" s="48">
        <f>ROUND(SUM(BO113:BO121)+SUM(BO130:BO131),5)</f>
        <v>14043</v>
      </c>
      <c r="BP132" s="45"/>
      <c r="BQ132" s="48">
        <f>ROUND((BM132-BO132),5)</f>
        <v>-12454.85</v>
      </c>
      <c r="BR132" s="45"/>
      <c r="BS132" s="47">
        <f>ROUND(IF(BO132=0, IF(BM132=0, 0, 1), BM132/BO132),5)</f>
        <v>0.11309</v>
      </c>
      <c r="BT132" s="45"/>
      <c r="BU132" s="48">
        <f>ROUND(SUM(BU113:BU121)+SUM(BU130:BU131),5)</f>
        <v>23774.07</v>
      </c>
      <c r="BV132" s="45"/>
      <c r="BW132" s="48">
        <f>ROUND(SUM(BW113:BW121)+SUM(BW130:BW131),5)</f>
        <v>14039</v>
      </c>
      <c r="BX132" s="45"/>
      <c r="BY132" s="48">
        <f>ROUND((BU132-BW132),5)</f>
        <v>9735.07</v>
      </c>
      <c r="BZ132" s="45"/>
      <c r="CA132" s="47">
        <f>ROUND(IF(BW132=0, IF(BU132=0, 0, 1), BU132/BW132),5)</f>
        <v>1.69343</v>
      </c>
      <c r="CB132" s="45"/>
      <c r="CC132" s="48">
        <f>ROUND(SUM(CC113:CC121)+SUM(CC130:CC131),5)</f>
        <v>12823.49</v>
      </c>
      <c r="CD132" s="45"/>
      <c r="CE132" s="48">
        <f>ROUND(SUM(CE113:CE121)+SUM(CE130:CE131),5)</f>
        <v>14039</v>
      </c>
      <c r="CF132" s="45"/>
      <c r="CG132" s="48">
        <f>ROUND((CC132-CE132),5)</f>
        <v>-1215.51</v>
      </c>
      <c r="CH132" s="45"/>
      <c r="CI132" s="47">
        <f>ROUND(IF(CE132=0, IF(CC132=0, 0, 1), CC132/CE132),5)</f>
        <v>0.91342000000000001</v>
      </c>
      <c r="CJ132" s="45"/>
      <c r="CK132" s="48">
        <f>ROUND(SUM(CK113:CK121)+SUM(CK130:CK131),5)</f>
        <v>13475.91</v>
      </c>
      <c r="CL132" s="45"/>
      <c r="CM132" s="48">
        <f>ROUND(SUM(CM113:CM121)+SUM(CM130:CM131),5)</f>
        <v>14039</v>
      </c>
      <c r="CN132" s="45"/>
      <c r="CO132" s="48">
        <f>ROUND((CK132-CM132),5)</f>
        <v>-563.09</v>
      </c>
      <c r="CP132" s="45"/>
      <c r="CQ132" s="47">
        <f>ROUND(IF(CM132=0, IF(CK132=0, 0, 1), CK132/CM132),5)</f>
        <v>0.95989000000000002</v>
      </c>
      <c r="CR132" s="45"/>
      <c r="CS132" s="48">
        <f t="shared" si="134"/>
        <v>268448.75</v>
      </c>
      <c r="CT132" s="45"/>
      <c r="CU132" s="48">
        <f t="shared" si="147"/>
        <v>154461</v>
      </c>
      <c r="CV132" s="45"/>
      <c r="CW132" s="48">
        <f t="shared" si="148"/>
        <v>113987.75</v>
      </c>
      <c r="CX132" s="45"/>
      <c r="CY132" s="47">
        <f t="shared" si="149"/>
        <v>1.73797</v>
      </c>
    </row>
    <row r="133" spans="1:103" x14ac:dyDescent="0.35">
      <c r="A133" s="42"/>
      <c r="B133" s="42"/>
      <c r="C133" s="42"/>
      <c r="D133" s="42"/>
      <c r="E133" s="42" t="s">
        <v>180</v>
      </c>
      <c r="F133" s="42"/>
      <c r="G133" s="42"/>
      <c r="H133" s="42"/>
      <c r="I133" s="48"/>
      <c r="J133" s="45"/>
      <c r="K133" s="48"/>
      <c r="L133" s="45"/>
      <c r="M133" s="48"/>
      <c r="N133" s="45"/>
      <c r="O133" s="47"/>
      <c r="P133" s="45"/>
      <c r="Q133" s="48"/>
      <c r="R133" s="45"/>
      <c r="S133" s="48"/>
      <c r="T133" s="45"/>
      <c r="U133" s="48"/>
      <c r="V133" s="45"/>
      <c r="W133" s="47"/>
      <c r="X133" s="45"/>
      <c r="Y133" s="48"/>
      <c r="Z133" s="45"/>
      <c r="AA133" s="48"/>
      <c r="AB133" s="45"/>
      <c r="AC133" s="48"/>
      <c r="AD133" s="45"/>
      <c r="AE133" s="47"/>
      <c r="AF133" s="45"/>
      <c r="AG133" s="48"/>
      <c r="AH133" s="45"/>
      <c r="AI133" s="48"/>
      <c r="AJ133" s="45"/>
      <c r="AK133" s="48"/>
      <c r="AL133" s="45"/>
      <c r="AM133" s="47"/>
      <c r="AN133" s="45"/>
      <c r="AO133" s="48"/>
      <c r="AP133" s="45"/>
      <c r="AQ133" s="48"/>
      <c r="AR133" s="45"/>
      <c r="AS133" s="48"/>
      <c r="AT133" s="45"/>
      <c r="AU133" s="47"/>
      <c r="AV133" s="45"/>
      <c r="AW133" s="48"/>
      <c r="AX133" s="45"/>
      <c r="AY133" s="48"/>
      <c r="AZ133" s="45"/>
      <c r="BA133" s="48"/>
      <c r="BB133" s="45"/>
      <c r="BC133" s="47"/>
      <c r="BD133" s="45"/>
      <c r="BE133" s="48"/>
      <c r="BF133" s="45"/>
      <c r="BG133" s="48"/>
      <c r="BH133" s="45"/>
      <c r="BI133" s="48"/>
      <c r="BJ133" s="45"/>
      <c r="BK133" s="47"/>
      <c r="BL133" s="45"/>
      <c r="BM133" s="48"/>
      <c r="BN133" s="45"/>
      <c r="BO133" s="48"/>
      <c r="BP133" s="45"/>
      <c r="BQ133" s="48"/>
      <c r="BR133" s="45"/>
      <c r="BS133" s="47"/>
      <c r="BT133" s="45"/>
      <c r="BU133" s="48"/>
      <c r="BV133" s="45"/>
      <c r="BW133" s="48"/>
      <c r="BX133" s="45"/>
      <c r="BY133" s="48"/>
      <c r="BZ133" s="45"/>
      <c r="CA133" s="47"/>
      <c r="CB133" s="45"/>
      <c r="CC133" s="48"/>
      <c r="CD133" s="45"/>
      <c r="CE133" s="48"/>
      <c r="CF133" s="45"/>
      <c r="CG133" s="48"/>
      <c r="CH133" s="45"/>
      <c r="CI133" s="47"/>
      <c r="CJ133" s="45"/>
      <c r="CK133" s="48"/>
      <c r="CL133" s="45"/>
      <c r="CM133" s="48"/>
      <c r="CN133" s="45"/>
      <c r="CO133" s="48"/>
      <c r="CP133" s="45"/>
      <c r="CQ133" s="47"/>
      <c r="CR133" s="45"/>
      <c r="CS133" s="48"/>
      <c r="CT133" s="45"/>
      <c r="CU133" s="48"/>
      <c r="CV133" s="45"/>
      <c r="CW133" s="48"/>
      <c r="CX133" s="45"/>
      <c r="CY133" s="47"/>
    </row>
    <row r="134" spans="1:103" x14ac:dyDescent="0.35">
      <c r="A134" s="42"/>
      <c r="B134" s="42"/>
      <c r="C134" s="42"/>
      <c r="D134" s="42"/>
      <c r="E134" s="42"/>
      <c r="F134" s="42" t="s">
        <v>179</v>
      </c>
      <c r="G134" s="42"/>
      <c r="H134" s="42"/>
      <c r="I134" s="48">
        <v>962.75</v>
      </c>
      <c r="J134" s="45"/>
      <c r="K134" s="48">
        <v>2917</v>
      </c>
      <c r="L134" s="45"/>
      <c r="M134" s="48">
        <f>ROUND((I134-K134),5)</f>
        <v>-1954.25</v>
      </c>
      <c r="N134" s="45"/>
      <c r="O134" s="47">
        <f>ROUND(IF(K134=0, IF(I134=0, 0, 1), I134/K134),5)</f>
        <v>0.33005000000000001</v>
      </c>
      <c r="P134" s="45"/>
      <c r="Q134" s="48">
        <v>1402.75</v>
      </c>
      <c r="R134" s="45"/>
      <c r="S134" s="48">
        <v>2917</v>
      </c>
      <c r="T134" s="45"/>
      <c r="U134" s="48">
        <f>ROUND((Q134-S134),5)</f>
        <v>-1514.25</v>
      </c>
      <c r="V134" s="45"/>
      <c r="W134" s="47">
        <f>ROUND(IF(S134=0, IF(Q134=0, 0, 1), Q134/S134),5)</f>
        <v>0.48088999999999998</v>
      </c>
      <c r="X134" s="45"/>
      <c r="Y134" s="48">
        <v>3523.42</v>
      </c>
      <c r="Z134" s="45"/>
      <c r="AA134" s="48">
        <v>2917</v>
      </c>
      <c r="AB134" s="45"/>
      <c r="AC134" s="48">
        <f>ROUND((Y134-AA134),5)</f>
        <v>606.41999999999996</v>
      </c>
      <c r="AD134" s="45"/>
      <c r="AE134" s="47">
        <f>ROUND(IF(AA134=0, IF(Y134=0, 0, 1), Y134/AA134),5)</f>
        <v>1.2078899999999999</v>
      </c>
      <c r="AF134" s="45"/>
      <c r="AG134" s="48">
        <v>1308.67</v>
      </c>
      <c r="AH134" s="45"/>
      <c r="AI134" s="48">
        <v>2917</v>
      </c>
      <c r="AJ134" s="45"/>
      <c r="AK134" s="48">
        <f>ROUND((AG134-AI134),5)</f>
        <v>-1608.33</v>
      </c>
      <c r="AL134" s="45"/>
      <c r="AM134" s="47">
        <f>ROUND(IF(AI134=0, IF(AG134=0, 0, 1), AG134/AI134),5)</f>
        <v>0.44863999999999998</v>
      </c>
      <c r="AN134" s="45"/>
      <c r="AO134" s="48">
        <v>1825.16</v>
      </c>
      <c r="AP134" s="45"/>
      <c r="AQ134" s="48">
        <v>2917</v>
      </c>
      <c r="AR134" s="45"/>
      <c r="AS134" s="48">
        <f>ROUND((AO134-AQ134),5)</f>
        <v>-1091.8399999999999</v>
      </c>
      <c r="AT134" s="45"/>
      <c r="AU134" s="47">
        <f>ROUND(IF(AQ134=0, IF(AO134=0, 0, 1), AO134/AQ134),5)</f>
        <v>0.62570000000000003</v>
      </c>
      <c r="AV134" s="45"/>
      <c r="AW134" s="48">
        <v>2555.33</v>
      </c>
      <c r="AX134" s="45"/>
      <c r="AY134" s="48">
        <v>2917</v>
      </c>
      <c r="AZ134" s="45"/>
      <c r="BA134" s="48">
        <f>ROUND((AW134-AY134),5)</f>
        <v>-361.67</v>
      </c>
      <c r="BB134" s="45"/>
      <c r="BC134" s="47">
        <f>ROUND(IF(AY134=0, IF(AW134=0, 0, 1), AW134/AY134),5)</f>
        <v>0.87600999999999996</v>
      </c>
      <c r="BD134" s="45"/>
      <c r="BE134" s="48">
        <v>1375.31</v>
      </c>
      <c r="BF134" s="45"/>
      <c r="BG134" s="48">
        <v>2917</v>
      </c>
      <c r="BH134" s="45"/>
      <c r="BI134" s="48">
        <f>ROUND((BE134-BG134),5)</f>
        <v>-1541.69</v>
      </c>
      <c r="BJ134" s="45"/>
      <c r="BK134" s="47">
        <f>ROUND(IF(BG134=0, IF(BE134=0, 0, 1), BE134/BG134),5)</f>
        <v>0.47148000000000001</v>
      </c>
      <c r="BL134" s="45"/>
      <c r="BM134" s="48">
        <v>952.54</v>
      </c>
      <c r="BN134" s="45"/>
      <c r="BO134" s="48">
        <v>2917</v>
      </c>
      <c r="BP134" s="45"/>
      <c r="BQ134" s="48">
        <f>ROUND((BM134-BO134),5)</f>
        <v>-1964.46</v>
      </c>
      <c r="BR134" s="45"/>
      <c r="BS134" s="47">
        <f>ROUND(IF(BO134=0, IF(BM134=0, 0, 1), BM134/BO134),5)</f>
        <v>0.32655000000000001</v>
      </c>
      <c r="BT134" s="45"/>
      <c r="BU134" s="48">
        <v>1049.51</v>
      </c>
      <c r="BV134" s="45"/>
      <c r="BW134" s="48">
        <v>2916</v>
      </c>
      <c r="BX134" s="45"/>
      <c r="BY134" s="48">
        <f>ROUND((BU134-BW134),5)</f>
        <v>-1866.49</v>
      </c>
      <c r="BZ134" s="45"/>
      <c r="CA134" s="47">
        <f>ROUND(IF(BW134=0, IF(BU134=0, 0, 1), BU134/BW134),5)</f>
        <v>0.35991000000000001</v>
      </c>
      <c r="CB134" s="45"/>
      <c r="CC134" s="48">
        <v>1710.12</v>
      </c>
      <c r="CD134" s="45"/>
      <c r="CE134" s="48">
        <v>2916</v>
      </c>
      <c r="CF134" s="45"/>
      <c r="CG134" s="48">
        <f>ROUND((CC134-CE134),5)</f>
        <v>-1205.8800000000001</v>
      </c>
      <c r="CH134" s="45"/>
      <c r="CI134" s="47">
        <f>ROUND(IF(CE134=0, IF(CC134=0, 0, 1), CC134/CE134),5)</f>
        <v>0.58645999999999998</v>
      </c>
      <c r="CJ134" s="45"/>
      <c r="CK134" s="48">
        <v>2801.53</v>
      </c>
      <c r="CL134" s="45"/>
      <c r="CM134" s="48">
        <v>2916</v>
      </c>
      <c r="CN134" s="45"/>
      <c r="CO134" s="48">
        <f>ROUND((CK134-CM134),5)</f>
        <v>-114.47</v>
      </c>
      <c r="CP134" s="45"/>
      <c r="CQ134" s="47">
        <f>ROUND(IF(CM134=0, IF(CK134=0, 0, 1), CK134/CM134),5)</f>
        <v>0.96074000000000004</v>
      </c>
      <c r="CR134" s="45"/>
      <c r="CS134" s="48">
        <f t="shared" ref="CS134:CS140" si="150">ROUND(I134+Q134+Y134+AG134+AO134+AW134+BE134+BM134+BU134+CC134+CK134,5)</f>
        <v>19467.09</v>
      </c>
      <c r="CT134" s="45"/>
      <c r="CU134" s="48">
        <f>ROUND(K134+S134+AA134+AI134+AQ134+AY134+BG134+BO134+BW134+CE134+CM134,5)</f>
        <v>32084</v>
      </c>
      <c r="CV134" s="45"/>
      <c r="CW134" s="48">
        <f>ROUND((CS134-CU134),5)</f>
        <v>-12616.91</v>
      </c>
      <c r="CX134" s="45"/>
      <c r="CY134" s="47">
        <f>ROUND(IF(CU134=0, IF(CS134=0, 0, 1), CS134/CU134),5)</f>
        <v>0.60675000000000001</v>
      </c>
    </row>
    <row r="135" spans="1:103" x14ac:dyDescent="0.35">
      <c r="A135" s="42"/>
      <c r="B135" s="42"/>
      <c r="C135" s="42"/>
      <c r="D135" s="42"/>
      <c r="E135" s="42"/>
      <c r="F135" s="42" t="s">
        <v>178</v>
      </c>
      <c r="G135" s="42"/>
      <c r="H135" s="42"/>
      <c r="I135" s="48">
        <v>0</v>
      </c>
      <c r="J135" s="45"/>
      <c r="K135" s="48"/>
      <c r="L135" s="45"/>
      <c r="M135" s="48"/>
      <c r="N135" s="45"/>
      <c r="O135" s="47"/>
      <c r="P135" s="45"/>
      <c r="Q135" s="48">
        <v>0</v>
      </c>
      <c r="R135" s="45"/>
      <c r="S135" s="48"/>
      <c r="T135" s="45"/>
      <c r="U135" s="48"/>
      <c r="V135" s="45"/>
      <c r="W135" s="47"/>
      <c r="X135" s="45"/>
      <c r="Y135" s="48">
        <v>6352.27</v>
      </c>
      <c r="Z135" s="45"/>
      <c r="AA135" s="48"/>
      <c r="AB135" s="45"/>
      <c r="AC135" s="48"/>
      <c r="AD135" s="45"/>
      <c r="AE135" s="47"/>
      <c r="AF135" s="45"/>
      <c r="AG135" s="48">
        <v>0</v>
      </c>
      <c r="AH135" s="45"/>
      <c r="AI135" s="48"/>
      <c r="AJ135" s="45"/>
      <c r="AK135" s="48"/>
      <c r="AL135" s="45"/>
      <c r="AM135" s="47"/>
      <c r="AN135" s="45"/>
      <c r="AO135" s="48">
        <v>0</v>
      </c>
      <c r="AP135" s="45"/>
      <c r="AQ135" s="48"/>
      <c r="AR135" s="45"/>
      <c r="AS135" s="48"/>
      <c r="AT135" s="45"/>
      <c r="AU135" s="47"/>
      <c r="AV135" s="45"/>
      <c r="AW135" s="48">
        <v>0</v>
      </c>
      <c r="AX135" s="45"/>
      <c r="AY135" s="48"/>
      <c r="AZ135" s="45"/>
      <c r="BA135" s="48"/>
      <c r="BB135" s="45"/>
      <c r="BC135" s="47"/>
      <c r="BD135" s="45"/>
      <c r="BE135" s="48">
        <v>0</v>
      </c>
      <c r="BF135" s="45"/>
      <c r="BG135" s="48"/>
      <c r="BH135" s="45"/>
      <c r="BI135" s="48"/>
      <c r="BJ135" s="45"/>
      <c r="BK135" s="47"/>
      <c r="BL135" s="45"/>
      <c r="BM135" s="48">
        <v>0</v>
      </c>
      <c r="BN135" s="45"/>
      <c r="BO135" s="48"/>
      <c r="BP135" s="45"/>
      <c r="BQ135" s="48"/>
      <c r="BR135" s="45"/>
      <c r="BS135" s="47"/>
      <c r="BT135" s="45"/>
      <c r="BU135" s="48">
        <v>0</v>
      </c>
      <c r="BV135" s="45"/>
      <c r="BW135" s="48"/>
      <c r="BX135" s="45"/>
      <c r="BY135" s="48"/>
      <c r="BZ135" s="45"/>
      <c r="CA135" s="47"/>
      <c r="CB135" s="45"/>
      <c r="CC135" s="48">
        <v>0</v>
      </c>
      <c r="CD135" s="45"/>
      <c r="CE135" s="48"/>
      <c r="CF135" s="45"/>
      <c r="CG135" s="48"/>
      <c r="CH135" s="45"/>
      <c r="CI135" s="47"/>
      <c r="CJ135" s="45"/>
      <c r="CK135" s="48">
        <v>0</v>
      </c>
      <c r="CL135" s="45"/>
      <c r="CM135" s="48"/>
      <c r="CN135" s="45"/>
      <c r="CO135" s="48"/>
      <c r="CP135" s="45"/>
      <c r="CQ135" s="47"/>
      <c r="CR135" s="45"/>
      <c r="CS135" s="48">
        <f t="shared" si="150"/>
        <v>6352.27</v>
      </c>
      <c r="CT135" s="45"/>
      <c r="CU135" s="48"/>
      <c r="CV135" s="45"/>
      <c r="CW135" s="48"/>
      <c r="CX135" s="45"/>
      <c r="CY135" s="47"/>
    </row>
    <row r="136" spans="1:103" x14ac:dyDescent="0.35">
      <c r="A136" s="42"/>
      <c r="B136" s="42"/>
      <c r="C136" s="42"/>
      <c r="D136" s="42"/>
      <c r="E136" s="42"/>
      <c r="F136" s="42" t="s">
        <v>177</v>
      </c>
      <c r="G136" s="42"/>
      <c r="H136" s="42"/>
      <c r="I136" s="48">
        <v>0</v>
      </c>
      <c r="J136" s="45"/>
      <c r="K136" s="48">
        <v>2083</v>
      </c>
      <c r="L136" s="45"/>
      <c r="M136" s="48">
        <f>ROUND((I136-K136),5)</f>
        <v>-2083</v>
      </c>
      <c r="N136" s="45"/>
      <c r="O136" s="47">
        <f>ROUND(IF(K136=0, IF(I136=0, 0, 1), I136/K136),5)</f>
        <v>0</v>
      </c>
      <c r="P136" s="45"/>
      <c r="Q136" s="48">
        <v>0</v>
      </c>
      <c r="R136" s="45"/>
      <c r="S136" s="48">
        <v>2083</v>
      </c>
      <c r="T136" s="45"/>
      <c r="U136" s="48">
        <f>ROUND((Q136-S136),5)</f>
        <v>-2083</v>
      </c>
      <c r="V136" s="45"/>
      <c r="W136" s="47">
        <f>ROUND(IF(S136=0, IF(Q136=0, 0, 1), Q136/S136),5)</f>
        <v>0</v>
      </c>
      <c r="X136" s="45"/>
      <c r="Y136" s="48">
        <v>0</v>
      </c>
      <c r="Z136" s="45"/>
      <c r="AA136" s="48">
        <v>2083</v>
      </c>
      <c r="AB136" s="45"/>
      <c r="AC136" s="48">
        <f>ROUND((Y136-AA136),5)</f>
        <v>-2083</v>
      </c>
      <c r="AD136" s="45"/>
      <c r="AE136" s="47">
        <f>ROUND(IF(AA136=0, IF(Y136=0, 0, 1), Y136/AA136),5)</f>
        <v>0</v>
      </c>
      <c r="AF136" s="45"/>
      <c r="AG136" s="48">
        <v>0</v>
      </c>
      <c r="AH136" s="45"/>
      <c r="AI136" s="48">
        <v>2083</v>
      </c>
      <c r="AJ136" s="45"/>
      <c r="AK136" s="48">
        <f>ROUND((AG136-AI136),5)</f>
        <v>-2083</v>
      </c>
      <c r="AL136" s="45"/>
      <c r="AM136" s="47">
        <f>ROUND(IF(AI136=0, IF(AG136=0, 0, 1), AG136/AI136),5)</f>
        <v>0</v>
      </c>
      <c r="AN136" s="45"/>
      <c r="AO136" s="48">
        <v>0</v>
      </c>
      <c r="AP136" s="45"/>
      <c r="AQ136" s="48">
        <v>2083</v>
      </c>
      <c r="AR136" s="45"/>
      <c r="AS136" s="48">
        <f>ROUND((AO136-AQ136),5)</f>
        <v>-2083</v>
      </c>
      <c r="AT136" s="45"/>
      <c r="AU136" s="47">
        <f>ROUND(IF(AQ136=0, IF(AO136=0, 0, 1), AO136/AQ136),5)</f>
        <v>0</v>
      </c>
      <c r="AV136" s="45"/>
      <c r="AW136" s="48">
        <v>0</v>
      </c>
      <c r="AX136" s="45"/>
      <c r="AY136" s="48">
        <v>2083</v>
      </c>
      <c r="AZ136" s="45"/>
      <c r="BA136" s="48">
        <f>ROUND((AW136-AY136),5)</f>
        <v>-2083</v>
      </c>
      <c r="BB136" s="45"/>
      <c r="BC136" s="47">
        <f>ROUND(IF(AY136=0, IF(AW136=0, 0, 1), AW136/AY136),5)</f>
        <v>0</v>
      </c>
      <c r="BD136" s="45"/>
      <c r="BE136" s="48">
        <v>0</v>
      </c>
      <c r="BF136" s="45"/>
      <c r="BG136" s="48">
        <v>2083</v>
      </c>
      <c r="BH136" s="45"/>
      <c r="BI136" s="48">
        <f>ROUND((BE136-BG136),5)</f>
        <v>-2083</v>
      </c>
      <c r="BJ136" s="45"/>
      <c r="BK136" s="47">
        <f>ROUND(IF(BG136=0, IF(BE136=0, 0, 1), BE136/BG136),5)</f>
        <v>0</v>
      </c>
      <c r="BL136" s="45"/>
      <c r="BM136" s="48">
        <v>0</v>
      </c>
      <c r="BN136" s="45"/>
      <c r="BO136" s="48">
        <v>2083</v>
      </c>
      <c r="BP136" s="45"/>
      <c r="BQ136" s="48">
        <f>ROUND((BM136-BO136),5)</f>
        <v>-2083</v>
      </c>
      <c r="BR136" s="45"/>
      <c r="BS136" s="47">
        <f>ROUND(IF(BO136=0, IF(BM136=0, 0, 1), BM136/BO136),5)</f>
        <v>0</v>
      </c>
      <c r="BT136" s="45"/>
      <c r="BU136" s="48">
        <v>0</v>
      </c>
      <c r="BV136" s="45"/>
      <c r="BW136" s="48">
        <v>2084</v>
      </c>
      <c r="BX136" s="45"/>
      <c r="BY136" s="48">
        <f>ROUND((BU136-BW136),5)</f>
        <v>-2084</v>
      </c>
      <c r="BZ136" s="45"/>
      <c r="CA136" s="47">
        <f>ROUND(IF(BW136=0, IF(BU136=0, 0, 1), BU136/BW136),5)</f>
        <v>0</v>
      </c>
      <c r="CB136" s="45"/>
      <c r="CC136" s="48">
        <v>0</v>
      </c>
      <c r="CD136" s="45"/>
      <c r="CE136" s="48">
        <v>2084</v>
      </c>
      <c r="CF136" s="45"/>
      <c r="CG136" s="48">
        <f>ROUND((CC136-CE136),5)</f>
        <v>-2084</v>
      </c>
      <c r="CH136" s="45"/>
      <c r="CI136" s="47">
        <f>ROUND(IF(CE136=0, IF(CC136=0, 0, 1), CC136/CE136),5)</f>
        <v>0</v>
      </c>
      <c r="CJ136" s="45"/>
      <c r="CK136" s="48">
        <v>0</v>
      </c>
      <c r="CL136" s="45"/>
      <c r="CM136" s="48">
        <v>2084</v>
      </c>
      <c r="CN136" s="45"/>
      <c r="CO136" s="48">
        <f>ROUND((CK136-CM136),5)</f>
        <v>-2084</v>
      </c>
      <c r="CP136" s="45"/>
      <c r="CQ136" s="47">
        <f>ROUND(IF(CM136=0, IF(CK136=0, 0, 1), CK136/CM136),5)</f>
        <v>0</v>
      </c>
      <c r="CR136" s="45"/>
      <c r="CS136" s="48">
        <f t="shared" si="150"/>
        <v>0</v>
      </c>
      <c r="CT136" s="45"/>
      <c r="CU136" s="48">
        <f>ROUND(K136+S136+AA136+AI136+AQ136+AY136+BG136+BO136+BW136+CE136+CM136,5)</f>
        <v>22916</v>
      </c>
      <c r="CV136" s="45"/>
      <c r="CW136" s="48">
        <f>ROUND((CS136-CU136),5)</f>
        <v>-22916</v>
      </c>
      <c r="CX136" s="45"/>
      <c r="CY136" s="47">
        <f>ROUND(IF(CU136=0, IF(CS136=0, 0, 1), CS136/CU136),5)</f>
        <v>0</v>
      </c>
    </row>
    <row r="137" spans="1:103" x14ac:dyDescent="0.35">
      <c r="A137" s="42"/>
      <c r="B137" s="42"/>
      <c r="C137" s="42"/>
      <c r="D137" s="42"/>
      <c r="E137" s="42"/>
      <c r="F137" s="42" t="s">
        <v>176</v>
      </c>
      <c r="G137" s="42"/>
      <c r="H137" s="42"/>
      <c r="I137" s="48">
        <v>23.29</v>
      </c>
      <c r="J137" s="45"/>
      <c r="K137" s="48">
        <v>0</v>
      </c>
      <c r="L137" s="45"/>
      <c r="M137" s="48">
        <f>ROUND((I137-K137),5)</f>
        <v>23.29</v>
      </c>
      <c r="N137" s="45"/>
      <c r="O137" s="47">
        <f>ROUND(IF(K137=0, IF(I137=0, 0, 1), I137/K137),5)</f>
        <v>1</v>
      </c>
      <c r="P137" s="45"/>
      <c r="Q137" s="48">
        <v>493.64</v>
      </c>
      <c r="R137" s="45"/>
      <c r="S137" s="48">
        <v>0</v>
      </c>
      <c r="T137" s="45"/>
      <c r="U137" s="48">
        <f>ROUND((Q137-S137),5)</f>
        <v>493.64</v>
      </c>
      <c r="V137" s="45"/>
      <c r="W137" s="47">
        <f>ROUND(IF(S137=0, IF(Q137=0, 0, 1), Q137/S137),5)</f>
        <v>1</v>
      </c>
      <c r="X137" s="45"/>
      <c r="Y137" s="48">
        <v>2234.6999999999998</v>
      </c>
      <c r="Z137" s="45"/>
      <c r="AA137" s="48">
        <v>0</v>
      </c>
      <c r="AB137" s="45"/>
      <c r="AC137" s="48">
        <f>ROUND((Y137-AA137),5)</f>
        <v>2234.6999999999998</v>
      </c>
      <c r="AD137" s="45"/>
      <c r="AE137" s="47">
        <f>ROUND(IF(AA137=0, IF(Y137=0, 0, 1), Y137/AA137),5)</f>
        <v>1</v>
      </c>
      <c r="AF137" s="45"/>
      <c r="AG137" s="48">
        <v>877.94</v>
      </c>
      <c r="AH137" s="45"/>
      <c r="AI137" s="48">
        <v>0</v>
      </c>
      <c r="AJ137" s="45"/>
      <c r="AK137" s="48">
        <f>ROUND((AG137-AI137),5)</f>
        <v>877.94</v>
      </c>
      <c r="AL137" s="45"/>
      <c r="AM137" s="47">
        <f>ROUND(IF(AI137=0, IF(AG137=0, 0, 1), AG137/AI137),5)</f>
        <v>1</v>
      </c>
      <c r="AN137" s="45"/>
      <c r="AO137" s="48">
        <v>385</v>
      </c>
      <c r="AP137" s="45"/>
      <c r="AQ137" s="48">
        <v>0</v>
      </c>
      <c r="AR137" s="45"/>
      <c r="AS137" s="48">
        <f>ROUND((AO137-AQ137),5)</f>
        <v>385</v>
      </c>
      <c r="AT137" s="45"/>
      <c r="AU137" s="47">
        <f>ROUND(IF(AQ137=0, IF(AO137=0, 0, 1), AO137/AQ137),5)</f>
        <v>1</v>
      </c>
      <c r="AV137" s="45"/>
      <c r="AW137" s="48">
        <v>854.85</v>
      </c>
      <c r="AX137" s="45"/>
      <c r="AY137" s="48">
        <v>0</v>
      </c>
      <c r="AZ137" s="45"/>
      <c r="BA137" s="48">
        <f>ROUND((AW137-AY137),5)</f>
        <v>854.85</v>
      </c>
      <c r="BB137" s="45"/>
      <c r="BC137" s="47">
        <f>ROUND(IF(AY137=0, IF(AW137=0, 0, 1), AW137/AY137),5)</f>
        <v>1</v>
      </c>
      <c r="BD137" s="45"/>
      <c r="BE137" s="48">
        <v>934.64</v>
      </c>
      <c r="BF137" s="45"/>
      <c r="BG137" s="48"/>
      <c r="BH137" s="45"/>
      <c r="BI137" s="48"/>
      <c r="BJ137" s="45"/>
      <c r="BK137" s="47"/>
      <c r="BL137" s="45"/>
      <c r="BM137" s="48">
        <v>3465.52</v>
      </c>
      <c r="BN137" s="45"/>
      <c r="BO137" s="48"/>
      <c r="BP137" s="45"/>
      <c r="BQ137" s="48"/>
      <c r="BR137" s="45"/>
      <c r="BS137" s="47"/>
      <c r="BT137" s="45"/>
      <c r="BU137" s="48">
        <v>570.23</v>
      </c>
      <c r="BV137" s="45"/>
      <c r="BW137" s="48"/>
      <c r="BX137" s="45"/>
      <c r="BY137" s="48"/>
      <c r="BZ137" s="45"/>
      <c r="CA137" s="47"/>
      <c r="CB137" s="45"/>
      <c r="CC137" s="48">
        <v>4823.47</v>
      </c>
      <c r="CD137" s="45"/>
      <c r="CE137" s="48"/>
      <c r="CF137" s="45"/>
      <c r="CG137" s="48"/>
      <c r="CH137" s="45"/>
      <c r="CI137" s="47"/>
      <c r="CJ137" s="45"/>
      <c r="CK137" s="48">
        <v>570.97</v>
      </c>
      <c r="CL137" s="45"/>
      <c r="CM137" s="48"/>
      <c r="CN137" s="45"/>
      <c r="CO137" s="48"/>
      <c r="CP137" s="45"/>
      <c r="CQ137" s="47"/>
      <c r="CR137" s="45"/>
      <c r="CS137" s="48">
        <f t="shared" si="150"/>
        <v>15234.25</v>
      </c>
      <c r="CT137" s="45"/>
      <c r="CU137" s="48">
        <f>ROUND(K137+S137+AA137+AI137+AQ137+AY137+BG137+BO137+BW137+CE137+CM137,5)</f>
        <v>0</v>
      </c>
      <c r="CV137" s="45"/>
      <c r="CW137" s="48">
        <f>ROUND((CS137-CU137),5)</f>
        <v>15234.25</v>
      </c>
      <c r="CX137" s="45"/>
      <c r="CY137" s="47">
        <f>ROUND(IF(CU137=0, IF(CS137=0, 0, 1), CS137/CU137),5)</f>
        <v>1</v>
      </c>
    </row>
    <row r="138" spans="1:103" x14ac:dyDescent="0.35">
      <c r="A138" s="42"/>
      <c r="B138" s="42"/>
      <c r="C138" s="42"/>
      <c r="D138" s="42"/>
      <c r="E138" s="42"/>
      <c r="F138" s="42" t="s">
        <v>175</v>
      </c>
      <c r="G138" s="42"/>
      <c r="H138" s="42"/>
      <c r="I138" s="48">
        <v>0</v>
      </c>
      <c r="J138" s="45"/>
      <c r="K138" s="48">
        <v>208</v>
      </c>
      <c r="L138" s="45"/>
      <c r="M138" s="48">
        <f>ROUND((I138-K138),5)</f>
        <v>-208</v>
      </c>
      <c r="N138" s="45"/>
      <c r="O138" s="47">
        <f>ROUND(IF(K138=0, IF(I138=0, 0, 1), I138/K138),5)</f>
        <v>0</v>
      </c>
      <c r="P138" s="45"/>
      <c r="Q138" s="48">
        <v>0</v>
      </c>
      <c r="R138" s="45"/>
      <c r="S138" s="48">
        <v>208</v>
      </c>
      <c r="T138" s="45"/>
      <c r="U138" s="48">
        <f>ROUND((Q138-S138),5)</f>
        <v>-208</v>
      </c>
      <c r="V138" s="45"/>
      <c r="W138" s="47">
        <f>ROUND(IF(S138=0, IF(Q138=0, 0, 1), Q138/S138),5)</f>
        <v>0</v>
      </c>
      <c r="X138" s="45"/>
      <c r="Y138" s="48">
        <v>0</v>
      </c>
      <c r="Z138" s="45"/>
      <c r="AA138" s="48">
        <v>208</v>
      </c>
      <c r="AB138" s="45"/>
      <c r="AC138" s="48">
        <f>ROUND((Y138-AA138),5)</f>
        <v>-208</v>
      </c>
      <c r="AD138" s="45"/>
      <c r="AE138" s="47">
        <f>ROUND(IF(AA138=0, IF(Y138=0, 0, 1), Y138/AA138),5)</f>
        <v>0</v>
      </c>
      <c r="AF138" s="45"/>
      <c r="AG138" s="48">
        <v>0</v>
      </c>
      <c r="AH138" s="45"/>
      <c r="AI138" s="48">
        <v>208</v>
      </c>
      <c r="AJ138" s="45"/>
      <c r="AK138" s="48">
        <f>ROUND((AG138-AI138),5)</f>
        <v>-208</v>
      </c>
      <c r="AL138" s="45"/>
      <c r="AM138" s="47">
        <f>ROUND(IF(AI138=0, IF(AG138=0, 0, 1), AG138/AI138),5)</f>
        <v>0</v>
      </c>
      <c r="AN138" s="45"/>
      <c r="AO138" s="48">
        <v>0</v>
      </c>
      <c r="AP138" s="45"/>
      <c r="AQ138" s="48">
        <v>208</v>
      </c>
      <c r="AR138" s="45"/>
      <c r="AS138" s="48">
        <f>ROUND((AO138-AQ138),5)</f>
        <v>-208</v>
      </c>
      <c r="AT138" s="45"/>
      <c r="AU138" s="47">
        <f>ROUND(IF(AQ138=0, IF(AO138=0, 0, 1), AO138/AQ138),5)</f>
        <v>0</v>
      </c>
      <c r="AV138" s="45"/>
      <c r="AW138" s="48">
        <v>0</v>
      </c>
      <c r="AX138" s="45"/>
      <c r="AY138" s="48">
        <v>208</v>
      </c>
      <c r="AZ138" s="45"/>
      <c r="BA138" s="48">
        <f>ROUND((AW138-AY138),5)</f>
        <v>-208</v>
      </c>
      <c r="BB138" s="45"/>
      <c r="BC138" s="47">
        <f>ROUND(IF(AY138=0, IF(AW138=0, 0, 1), AW138/AY138),5)</f>
        <v>0</v>
      </c>
      <c r="BD138" s="45"/>
      <c r="BE138" s="48">
        <v>0</v>
      </c>
      <c r="BF138" s="45"/>
      <c r="BG138" s="48">
        <v>208</v>
      </c>
      <c r="BH138" s="45"/>
      <c r="BI138" s="48">
        <f>ROUND((BE138-BG138),5)</f>
        <v>-208</v>
      </c>
      <c r="BJ138" s="45"/>
      <c r="BK138" s="47">
        <f>ROUND(IF(BG138=0, IF(BE138=0, 0, 1), BE138/BG138),5)</f>
        <v>0</v>
      </c>
      <c r="BL138" s="45"/>
      <c r="BM138" s="48">
        <v>0</v>
      </c>
      <c r="BN138" s="45"/>
      <c r="BO138" s="48">
        <v>208</v>
      </c>
      <c r="BP138" s="45"/>
      <c r="BQ138" s="48">
        <f>ROUND((BM138-BO138),5)</f>
        <v>-208</v>
      </c>
      <c r="BR138" s="45"/>
      <c r="BS138" s="47">
        <f>ROUND(IF(BO138=0, IF(BM138=0, 0, 1), BM138/BO138),5)</f>
        <v>0</v>
      </c>
      <c r="BT138" s="45"/>
      <c r="BU138" s="48">
        <v>0</v>
      </c>
      <c r="BV138" s="45"/>
      <c r="BW138" s="48">
        <v>209</v>
      </c>
      <c r="BX138" s="45"/>
      <c r="BY138" s="48">
        <f>ROUND((BU138-BW138),5)</f>
        <v>-209</v>
      </c>
      <c r="BZ138" s="45"/>
      <c r="CA138" s="47">
        <f>ROUND(IF(BW138=0, IF(BU138=0, 0, 1), BU138/BW138),5)</f>
        <v>0</v>
      </c>
      <c r="CB138" s="45"/>
      <c r="CC138" s="48">
        <v>0</v>
      </c>
      <c r="CD138" s="45"/>
      <c r="CE138" s="48">
        <v>209</v>
      </c>
      <c r="CF138" s="45"/>
      <c r="CG138" s="48">
        <f>ROUND((CC138-CE138),5)</f>
        <v>-209</v>
      </c>
      <c r="CH138" s="45"/>
      <c r="CI138" s="47">
        <f>ROUND(IF(CE138=0, IF(CC138=0, 0, 1), CC138/CE138),5)</f>
        <v>0</v>
      </c>
      <c r="CJ138" s="45"/>
      <c r="CK138" s="48">
        <v>0</v>
      </c>
      <c r="CL138" s="45"/>
      <c r="CM138" s="48">
        <v>209</v>
      </c>
      <c r="CN138" s="45"/>
      <c r="CO138" s="48">
        <f>ROUND((CK138-CM138),5)</f>
        <v>-209</v>
      </c>
      <c r="CP138" s="45"/>
      <c r="CQ138" s="47">
        <f>ROUND(IF(CM138=0, IF(CK138=0, 0, 1), CK138/CM138),5)</f>
        <v>0</v>
      </c>
      <c r="CR138" s="45"/>
      <c r="CS138" s="48">
        <f t="shared" si="150"/>
        <v>0</v>
      </c>
      <c r="CT138" s="45"/>
      <c r="CU138" s="48">
        <f>ROUND(K138+S138+AA138+AI138+AQ138+AY138+BG138+BO138+BW138+CE138+CM138,5)</f>
        <v>2291</v>
      </c>
      <c r="CV138" s="45"/>
      <c r="CW138" s="48">
        <f>ROUND((CS138-CU138),5)</f>
        <v>-2291</v>
      </c>
      <c r="CX138" s="45"/>
      <c r="CY138" s="47">
        <f>ROUND(IF(CU138=0, IF(CS138=0, 0, 1), CS138/CU138),5)</f>
        <v>0</v>
      </c>
    </row>
    <row r="139" spans="1:103" ht="21.75" thickBot="1" x14ac:dyDescent="0.4">
      <c r="A139" s="42"/>
      <c r="B139" s="42"/>
      <c r="C139" s="42"/>
      <c r="D139" s="42"/>
      <c r="E139" s="42"/>
      <c r="F139" s="42" t="s">
        <v>174</v>
      </c>
      <c r="G139" s="42"/>
      <c r="H139" s="42"/>
      <c r="I139" s="50">
        <v>0</v>
      </c>
      <c r="J139" s="45"/>
      <c r="K139" s="50"/>
      <c r="L139" s="45"/>
      <c r="M139" s="50"/>
      <c r="N139" s="45"/>
      <c r="O139" s="49"/>
      <c r="P139" s="45"/>
      <c r="Q139" s="50">
        <v>0</v>
      </c>
      <c r="R139" s="45"/>
      <c r="S139" s="50"/>
      <c r="T139" s="45"/>
      <c r="U139" s="50"/>
      <c r="V139" s="45"/>
      <c r="W139" s="49"/>
      <c r="X139" s="45"/>
      <c r="Y139" s="50">
        <v>0</v>
      </c>
      <c r="Z139" s="45"/>
      <c r="AA139" s="50"/>
      <c r="AB139" s="45"/>
      <c r="AC139" s="50"/>
      <c r="AD139" s="45"/>
      <c r="AE139" s="49"/>
      <c r="AF139" s="45"/>
      <c r="AG139" s="50">
        <v>0</v>
      </c>
      <c r="AH139" s="45"/>
      <c r="AI139" s="50"/>
      <c r="AJ139" s="45"/>
      <c r="AK139" s="50"/>
      <c r="AL139" s="45"/>
      <c r="AM139" s="49"/>
      <c r="AN139" s="45"/>
      <c r="AO139" s="50">
        <v>139.53</v>
      </c>
      <c r="AP139" s="45"/>
      <c r="AQ139" s="50"/>
      <c r="AR139" s="45"/>
      <c r="AS139" s="50"/>
      <c r="AT139" s="45"/>
      <c r="AU139" s="49"/>
      <c r="AV139" s="45"/>
      <c r="AW139" s="50">
        <v>34.89</v>
      </c>
      <c r="AX139" s="45"/>
      <c r="AY139" s="50"/>
      <c r="AZ139" s="45"/>
      <c r="BA139" s="50"/>
      <c r="BB139" s="45"/>
      <c r="BC139" s="49"/>
      <c r="BD139" s="45"/>
      <c r="BE139" s="50">
        <v>0</v>
      </c>
      <c r="BF139" s="45"/>
      <c r="BG139" s="50"/>
      <c r="BH139" s="45"/>
      <c r="BI139" s="50"/>
      <c r="BJ139" s="45"/>
      <c r="BK139" s="49"/>
      <c r="BL139" s="45"/>
      <c r="BM139" s="50">
        <v>0</v>
      </c>
      <c r="BN139" s="45"/>
      <c r="BO139" s="50"/>
      <c r="BP139" s="45"/>
      <c r="BQ139" s="50"/>
      <c r="BR139" s="45"/>
      <c r="BS139" s="49"/>
      <c r="BT139" s="45"/>
      <c r="BU139" s="50">
        <v>0</v>
      </c>
      <c r="BV139" s="45"/>
      <c r="BW139" s="50"/>
      <c r="BX139" s="45"/>
      <c r="BY139" s="50"/>
      <c r="BZ139" s="45"/>
      <c r="CA139" s="49"/>
      <c r="CB139" s="45"/>
      <c r="CC139" s="50">
        <v>0</v>
      </c>
      <c r="CD139" s="45"/>
      <c r="CE139" s="50"/>
      <c r="CF139" s="45"/>
      <c r="CG139" s="50"/>
      <c r="CH139" s="45"/>
      <c r="CI139" s="49"/>
      <c r="CJ139" s="45"/>
      <c r="CK139" s="50">
        <v>0</v>
      </c>
      <c r="CL139" s="45"/>
      <c r="CM139" s="50"/>
      <c r="CN139" s="45"/>
      <c r="CO139" s="50"/>
      <c r="CP139" s="45"/>
      <c r="CQ139" s="49"/>
      <c r="CR139" s="45"/>
      <c r="CS139" s="50">
        <f t="shared" si="150"/>
        <v>174.42</v>
      </c>
      <c r="CT139" s="45"/>
      <c r="CU139" s="50"/>
      <c r="CV139" s="45"/>
      <c r="CW139" s="50"/>
      <c r="CX139" s="45"/>
      <c r="CY139" s="49"/>
    </row>
    <row r="140" spans="1:103" x14ac:dyDescent="0.35">
      <c r="A140" s="42"/>
      <c r="B140" s="42"/>
      <c r="C140" s="42"/>
      <c r="D140" s="42"/>
      <c r="E140" s="42" t="s">
        <v>173</v>
      </c>
      <c r="F140" s="42"/>
      <c r="G140" s="42"/>
      <c r="H140" s="42"/>
      <c r="I140" s="48">
        <f>ROUND(SUM(I133:I139),5)</f>
        <v>986.04</v>
      </c>
      <c r="J140" s="45"/>
      <c r="K140" s="48">
        <f>ROUND(SUM(K133:K139),5)</f>
        <v>5208</v>
      </c>
      <c r="L140" s="45"/>
      <c r="M140" s="48">
        <f>ROUND((I140-K140),5)</f>
        <v>-4221.96</v>
      </c>
      <c r="N140" s="45"/>
      <c r="O140" s="47">
        <f>ROUND(IF(K140=0, IF(I140=0, 0, 1), I140/K140),5)</f>
        <v>0.18933</v>
      </c>
      <c r="P140" s="45"/>
      <c r="Q140" s="48">
        <f>ROUND(SUM(Q133:Q139),5)</f>
        <v>1896.39</v>
      </c>
      <c r="R140" s="45"/>
      <c r="S140" s="48">
        <f>ROUND(SUM(S133:S139),5)</f>
        <v>5208</v>
      </c>
      <c r="T140" s="45"/>
      <c r="U140" s="48">
        <f>ROUND((Q140-S140),5)</f>
        <v>-3311.61</v>
      </c>
      <c r="V140" s="45"/>
      <c r="W140" s="47">
        <f>ROUND(IF(S140=0, IF(Q140=0, 0, 1), Q140/S140),5)</f>
        <v>0.36413000000000001</v>
      </c>
      <c r="X140" s="45"/>
      <c r="Y140" s="48">
        <f>ROUND(SUM(Y133:Y139),5)</f>
        <v>12110.39</v>
      </c>
      <c r="Z140" s="45"/>
      <c r="AA140" s="48">
        <f>ROUND(SUM(AA133:AA139),5)</f>
        <v>5208</v>
      </c>
      <c r="AB140" s="45"/>
      <c r="AC140" s="48">
        <f>ROUND((Y140-AA140),5)</f>
        <v>6902.39</v>
      </c>
      <c r="AD140" s="45"/>
      <c r="AE140" s="47">
        <f>ROUND(IF(AA140=0, IF(Y140=0, 0, 1), Y140/AA140),5)</f>
        <v>2.3253400000000002</v>
      </c>
      <c r="AF140" s="45"/>
      <c r="AG140" s="48">
        <f>ROUND(SUM(AG133:AG139),5)</f>
        <v>2186.61</v>
      </c>
      <c r="AH140" s="45"/>
      <c r="AI140" s="48">
        <f>ROUND(SUM(AI133:AI139),5)</f>
        <v>5208</v>
      </c>
      <c r="AJ140" s="45"/>
      <c r="AK140" s="48">
        <f>ROUND((AG140-AI140),5)</f>
        <v>-3021.39</v>
      </c>
      <c r="AL140" s="45"/>
      <c r="AM140" s="47">
        <f>ROUND(IF(AI140=0, IF(AG140=0, 0, 1), AG140/AI140),5)</f>
        <v>0.41986000000000001</v>
      </c>
      <c r="AN140" s="45"/>
      <c r="AO140" s="48">
        <f>ROUND(SUM(AO133:AO139),5)</f>
        <v>2349.69</v>
      </c>
      <c r="AP140" s="45"/>
      <c r="AQ140" s="48">
        <f>ROUND(SUM(AQ133:AQ139),5)</f>
        <v>5208</v>
      </c>
      <c r="AR140" s="45"/>
      <c r="AS140" s="48">
        <f>ROUND((AO140-AQ140),5)</f>
        <v>-2858.31</v>
      </c>
      <c r="AT140" s="45"/>
      <c r="AU140" s="47">
        <f>ROUND(IF(AQ140=0, IF(AO140=0, 0, 1), AO140/AQ140),5)</f>
        <v>0.45117000000000002</v>
      </c>
      <c r="AV140" s="45"/>
      <c r="AW140" s="48">
        <f>ROUND(SUM(AW133:AW139),5)</f>
        <v>3445.07</v>
      </c>
      <c r="AX140" s="45"/>
      <c r="AY140" s="48">
        <f>ROUND(SUM(AY133:AY139),5)</f>
        <v>5208</v>
      </c>
      <c r="AZ140" s="45"/>
      <c r="BA140" s="48">
        <f>ROUND((AW140-AY140),5)</f>
        <v>-1762.93</v>
      </c>
      <c r="BB140" s="45"/>
      <c r="BC140" s="47">
        <f>ROUND(IF(AY140=0, IF(AW140=0, 0, 1), AW140/AY140),5)</f>
        <v>0.66149999999999998</v>
      </c>
      <c r="BD140" s="45"/>
      <c r="BE140" s="48">
        <f>ROUND(SUM(BE133:BE139),5)</f>
        <v>2309.9499999999998</v>
      </c>
      <c r="BF140" s="45"/>
      <c r="BG140" s="48">
        <f>ROUND(SUM(BG133:BG139),5)</f>
        <v>5208</v>
      </c>
      <c r="BH140" s="45"/>
      <c r="BI140" s="48">
        <f>ROUND((BE140-BG140),5)</f>
        <v>-2898.05</v>
      </c>
      <c r="BJ140" s="45"/>
      <c r="BK140" s="47">
        <f>ROUND(IF(BG140=0, IF(BE140=0, 0, 1), BE140/BG140),5)</f>
        <v>0.44353999999999999</v>
      </c>
      <c r="BL140" s="45"/>
      <c r="BM140" s="48">
        <f>ROUND(SUM(BM133:BM139),5)</f>
        <v>4418.0600000000004</v>
      </c>
      <c r="BN140" s="45"/>
      <c r="BO140" s="48">
        <f>ROUND(SUM(BO133:BO139),5)</f>
        <v>5208</v>
      </c>
      <c r="BP140" s="45"/>
      <c r="BQ140" s="48">
        <f>ROUND((BM140-BO140),5)</f>
        <v>-789.94</v>
      </c>
      <c r="BR140" s="45"/>
      <c r="BS140" s="47">
        <f>ROUND(IF(BO140=0, IF(BM140=0, 0, 1), BM140/BO140),5)</f>
        <v>0.84831999999999996</v>
      </c>
      <c r="BT140" s="45"/>
      <c r="BU140" s="48">
        <f>ROUND(SUM(BU133:BU139),5)</f>
        <v>1619.74</v>
      </c>
      <c r="BV140" s="45"/>
      <c r="BW140" s="48">
        <f>ROUND(SUM(BW133:BW139),5)</f>
        <v>5209</v>
      </c>
      <c r="BX140" s="45"/>
      <c r="BY140" s="48">
        <f>ROUND((BU140-BW140),5)</f>
        <v>-3589.26</v>
      </c>
      <c r="BZ140" s="45"/>
      <c r="CA140" s="47">
        <f>ROUND(IF(BW140=0, IF(BU140=0, 0, 1), BU140/BW140),5)</f>
        <v>0.31095</v>
      </c>
      <c r="CB140" s="45"/>
      <c r="CC140" s="48">
        <f>ROUND(SUM(CC133:CC139),5)</f>
        <v>6533.59</v>
      </c>
      <c r="CD140" s="45"/>
      <c r="CE140" s="48">
        <f>ROUND(SUM(CE133:CE139),5)</f>
        <v>5209</v>
      </c>
      <c r="CF140" s="45"/>
      <c r="CG140" s="48">
        <f>ROUND((CC140-CE140),5)</f>
        <v>1324.59</v>
      </c>
      <c r="CH140" s="45"/>
      <c r="CI140" s="47">
        <f>ROUND(IF(CE140=0, IF(CC140=0, 0, 1), CC140/CE140),5)</f>
        <v>1.2542899999999999</v>
      </c>
      <c r="CJ140" s="45"/>
      <c r="CK140" s="48">
        <f>ROUND(SUM(CK133:CK139),5)</f>
        <v>3372.5</v>
      </c>
      <c r="CL140" s="45"/>
      <c r="CM140" s="48">
        <f>ROUND(SUM(CM133:CM139),5)</f>
        <v>5209</v>
      </c>
      <c r="CN140" s="45"/>
      <c r="CO140" s="48">
        <f>ROUND((CK140-CM140),5)</f>
        <v>-1836.5</v>
      </c>
      <c r="CP140" s="45"/>
      <c r="CQ140" s="47">
        <f>ROUND(IF(CM140=0, IF(CK140=0, 0, 1), CK140/CM140),5)</f>
        <v>0.64744000000000002</v>
      </c>
      <c r="CR140" s="45"/>
      <c r="CS140" s="48">
        <f t="shared" si="150"/>
        <v>41228.03</v>
      </c>
      <c r="CT140" s="45"/>
      <c r="CU140" s="48">
        <f>ROUND(K140+S140+AA140+AI140+AQ140+AY140+BG140+BO140+BW140+CE140+CM140,5)</f>
        <v>57291</v>
      </c>
      <c r="CV140" s="45"/>
      <c r="CW140" s="48">
        <f>ROUND((CS140-CU140),5)</f>
        <v>-16062.97</v>
      </c>
      <c r="CX140" s="45"/>
      <c r="CY140" s="47">
        <f>ROUND(IF(CU140=0, IF(CS140=0, 0, 1), CS140/CU140),5)</f>
        <v>0.71962000000000004</v>
      </c>
    </row>
    <row r="141" spans="1:103" x14ac:dyDescent="0.35">
      <c r="A141" s="42"/>
      <c r="B141" s="42"/>
      <c r="C141" s="42"/>
      <c r="D141" s="42"/>
      <c r="E141" s="42" t="s">
        <v>172</v>
      </c>
      <c r="F141" s="42"/>
      <c r="G141" s="42"/>
      <c r="H141" s="42"/>
      <c r="I141" s="48"/>
      <c r="J141" s="45"/>
      <c r="K141" s="48"/>
      <c r="L141" s="45"/>
      <c r="M141" s="48"/>
      <c r="N141" s="45"/>
      <c r="O141" s="47"/>
      <c r="P141" s="45"/>
      <c r="Q141" s="48"/>
      <c r="R141" s="45"/>
      <c r="S141" s="48"/>
      <c r="T141" s="45"/>
      <c r="U141" s="48"/>
      <c r="V141" s="45"/>
      <c r="W141" s="47"/>
      <c r="X141" s="45"/>
      <c r="Y141" s="48"/>
      <c r="Z141" s="45"/>
      <c r="AA141" s="48"/>
      <c r="AB141" s="45"/>
      <c r="AC141" s="48"/>
      <c r="AD141" s="45"/>
      <c r="AE141" s="47"/>
      <c r="AF141" s="45"/>
      <c r="AG141" s="48"/>
      <c r="AH141" s="45"/>
      <c r="AI141" s="48"/>
      <c r="AJ141" s="45"/>
      <c r="AK141" s="48"/>
      <c r="AL141" s="45"/>
      <c r="AM141" s="47"/>
      <c r="AN141" s="45"/>
      <c r="AO141" s="48"/>
      <c r="AP141" s="45"/>
      <c r="AQ141" s="48"/>
      <c r="AR141" s="45"/>
      <c r="AS141" s="48"/>
      <c r="AT141" s="45"/>
      <c r="AU141" s="47"/>
      <c r="AV141" s="45"/>
      <c r="AW141" s="48"/>
      <c r="AX141" s="45"/>
      <c r="AY141" s="48"/>
      <c r="AZ141" s="45"/>
      <c r="BA141" s="48"/>
      <c r="BB141" s="45"/>
      <c r="BC141" s="47"/>
      <c r="BD141" s="45"/>
      <c r="BE141" s="48"/>
      <c r="BF141" s="45"/>
      <c r="BG141" s="48"/>
      <c r="BH141" s="45"/>
      <c r="BI141" s="48"/>
      <c r="BJ141" s="45"/>
      <c r="BK141" s="47"/>
      <c r="BL141" s="45"/>
      <c r="BM141" s="48"/>
      <c r="BN141" s="45"/>
      <c r="BO141" s="48"/>
      <c r="BP141" s="45"/>
      <c r="BQ141" s="48"/>
      <c r="BR141" s="45"/>
      <c r="BS141" s="47"/>
      <c r="BT141" s="45"/>
      <c r="BU141" s="48"/>
      <c r="BV141" s="45"/>
      <c r="BW141" s="48"/>
      <c r="BX141" s="45"/>
      <c r="BY141" s="48"/>
      <c r="BZ141" s="45"/>
      <c r="CA141" s="47"/>
      <c r="CB141" s="45"/>
      <c r="CC141" s="48"/>
      <c r="CD141" s="45"/>
      <c r="CE141" s="48"/>
      <c r="CF141" s="45"/>
      <c r="CG141" s="48"/>
      <c r="CH141" s="45"/>
      <c r="CI141" s="47"/>
      <c r="CJ141" s="45"/>
      <c r="CK141" s="48"/>
      <c r="CL141" s="45"/>
      <c r="CM141" s="48"/>
      <c r="CN141" s="45"/>
      <c r="CO141" s="48"/>
      <c r="CP141" s="45"/>
      <c r="CQ141" s="47"/>
      <c r="CR141" s="45"/>
      <c r="CS141" s="48"/>
      <c r="CT141" s="45"/>
      <c r="CU141" s="48"/>
      <c r="CV141" s="45"/>
      <c r="CW141" s="48"/>
      <c r="CX141" s="45"/>
      <c r="CY141" s="47"/>
    </row>
    <row r="142" spans="1:103" x14ac:dyDescent="0.35">
      <c r="A142" s="42"/>
      <c r="B142" s="42"/>
      <c r="C142" s="42"/>
      <c r="D142" s="42"/>
      <c r="E142" s="42"/>
      <c r="F142" s="42" t="s">
        <v>171</v>
      </c>
      <c r="G142" s="42"/>
      <c r="H142" s="42"/>
      <c r="I142" s="48">
        <v>0</v>
      </c>
      <c r="J142" s="45"/>
      <c r="K142" s="48"/>
      <c r="L142" s="45"/>
      <c r="M142" s="48"/>
      <c r="N142" s="45"/>
      <c r="O142" s="47"/>
      <c r="P142" s="45"/>
      <c r="Q142" s="48">
        <v>0</v>
      </c>
      <c r="R142" s="45"/>
      <c r="S142" s="48"/>
      <c r="T142" s="45"/>
      <c r="U142" s="48"/>
      <c r="V142" s="45"/>
      <c r="W142" s="47"/>
      <c r="X142" s="45"/>
      <c r="Y142" s="48">
        <v>0</v>
      </c>
      <c r="Z142" s="45"/>
      <c r="AA142" s="48"/>
      <c r="AB142" s="45"/>
      <c r="AC142" s="48"/>
      <c r="AD142" s="45"/>
      <c r="AE142" s="47"/>
      <c r="AF142" s="45"/>
      <c r="AG142" s="48">
        <v>399</v>
      </c>
      <c r="AH142" s="45"/>
      <c r="AI142" s="48"/>
      <c r="AJ142" s="45"/>
      <c r="AK142" s="48"/>
      <c r="AL142" s="45"/>
      <c r="AM142" s="47"/>
      <c r="AN142" s="45"/>
      <c r="AO142" s="48">
        <v>0</v>
      </c>
      <c r="AP142" s="45"/>
      <c r="AQ142" s="48"/>
      <c r="AR142" s="45"/>
      <c r="AS142" s="48"/>
      <c r="AT142" s="45"/>
      <c r="AU142" s="47"/>
      <c r="AV142" s="45"/>
      <c r="AW142" s="48">
        <v>0</v>
      </c>
      <c r="AX142" s="45"/>
      <c r="AY142" s="48"/>
      <c r="AZ142" s="45"/>
      <c r="BA142" s="48"/>
      <c r="BB142" s="45"/>
      <c r="BC142" s="47"/>
      <c r="BD142" s="45"/>
      <c r="BE142" s="48">
        <v>0</v>
      </c>
      <c r="BF142" s="45"/>
      <c r="BG142" s="48"/>
      <c r="BH142" s="45"/>
      <c r="BI142" s="48"/>
      <c r="BJ142" s="45"/>
      <c r="BK142" s="47"/>
      <c r="BL142" s="45"/>
      <c r="BM142" s="48">
        <v>0</v>
      </c>
      <c r="BN142" s="45"/>
      <c r="BO142" s="48"/>
      <c r="BP142" s="45"/>
      <c r="BQ142" s="48"/>
      <c r="BR142" s="45"/>
      <c r="BS142" s="47"/>
      <c r="BT142" s="45"/>
      <c r="BU142" s="48">
        <v>64.09</v>
      </c>
      <c r="BV142" s="45"/>
      <c r="BW142" s="48"/>
      <c r="BX142" s="45"/>
      <c r="BY142" s="48"/>
      <c r="BZ142" s="45"/>
      <c r="CA142" s="47"/>
      <c r="CB142" s="45"/>
      <c r="CC142" s="48">
        <v>66</v>
      </c>
      <c r="CD142" s="45"/>
      <c r="CE142" s="48"/>
      <c r="CF142" s="45"/>
      <c r="CG142" s="48"/>
      <c r="CH142" s="45"/>
      <c r="CI142" s="47"/>
      <c r="CJ142" s="45"/>
      <c r="CK142" s="48">
        <v>0</v>
      </c>
      <c r="CL142" s="45"/>
      <c r="CM142" s="48"/>
      <c r="CN142" s="45"/>
      <c r="CO142" s="48"/>
      <c r="CP142" s="45"/>
      <c r="CQ142" s="47"/>
      <c r="CR142" s="45"/>
      <c r="CS142" s="48">
        <f t="shared" ref="CS142:CS154" si="151">ROUND(I142+Q142+Y142+AG142+AO142+AW142+BE142+BM142+BU142+CC142+CK142,5)</f>
        <v>529.09</v>
      </c>
      <c r="CT142" s="45"/>
      <c r="CU142" s="48"/>
      <c r="CV142" s="45"/>
      <c r="CW142" s="48"/>
      <c r="CX142" s="45"/>
      <c r="CY142" s="47"/>
    </row>
    <row r="143" spans="1:103" x14ac:dyDescent="0.35">
      <c r="A143" s="42"/>
      <c r="B143" s="42"/>
      <c r="C143" s="42"/>
      <c r="D143" s="42"/>
      <c r="E143" s="42"/>
      <c r="F143" s="42" t="s">
        <v>170</v>
      </c>
      <c r="G143" s="42"/>
      <c r="H143" s="42"/>
      <c r="I143" s="48">
        <v>2721</v>
      </c>
      <c r="J143" s="45"/>
      <c r="K143" s="48"/>
      <c r="L143" s="45"/>
      <c r="M143" s="48"/>
      <c r="N143" s="45"/>
      <c r="O143" s="47"/>
      <c r="P143" s="45"/>
      <c r="Q143" s="48">
        <v>2051</v>
      </c>
      <c r="R143" s="45"/>
      <c r="S143" s="48"/>
      <c r="T143" s="45"/>
      <c r="U143" s="48"/>
      <c r="V143" s="45"/>
      <c r="W143" s="47"/>
      <c r="X143" s="45"/>
      <c r="Y143" s="48">
        <v>3125</v>
      </c>
      <c r="Z143" s="45"/>
      <c r="AA143" s="48"/>
      <c r="AB143" s="45"/>
      <c r="AC143" s="48"/>
      <c r="AD143" s="45"/>
      <c r="AE143" s="47"/>
      <c r="AF143" s="45"/>
      <c r="AG143" s="48">
        <v>1551</v>
      </c>
      <c r="AH143" s="45"/>
      <c r="AI143" s="48"/>
      <c r="AJ143" s="45"/>
      <c r="AK143" s="48"/>
      <c r="AL143" s="45"/>
      <c r="AM143" s="47"/>
      <c r="AN143" s="45"/>
      <c r="AO143" s="48">
        <v>1551</v>
      </c>
      <c r="AP143" s="45"/>
      <c r="AQ143" s="48"/>
      <c r="AR143" s="45"/>
      <c r="AS143" s="48"/>
      <c r="AT143" s="45"/>
      <c r="AU143" s="47"/>
      <c r="AV143" s="45"/>
      <c r="AW143" s="48">
        <v>0</v>
      </c>
      <c r="AX143" s="45"/>
      <c r="AY143" s="48"/>
      <c r="AZ143" s="45"/>
      <c r="BA143" s="48"/>
      <c r="BB143" s="45"/>
      <c r="BC143" s="47"/>
      <c r="BD143" s="45"/>
      <c r="BE143" s="48">
        <v>0</v>
      </c>
      <c r="BF143" s="45"/>
      <c r="BG143" s="48"/>
      <c r="BH143" s="45"/>
      <c r="BI143" s="48"/>
      <c r="BJ143" s="45"/>
      <c r="BK143" s="47"/>
      <c r="BL143" s="45"/>
      <c r="BM143" s="48">
        <v>2807</v>
      </c>
      <c r="BN143" s="45"/>
      <c r="BO143" s="48"/>
      <c r="BP143" s="45"/>
      <c r="BQ143" s="48"/>
      <c r="BR143" s="45"/>
      <c r="BS143" s="47"/>
      <c r="BT143" s="45"/>
      <c r="BU143" s="48">
        <v>2225</v>
      </c>
      <c r="BV143" s="45"/>
      <c r="BW143" s="48"/>
      <c r="BX143" s="45"/>
      <c r="BY143" s="48"/>
      <c r="BZ143" s="45"/>
      <c r="CA143" s="47"/>
      <c r="CB143" s="45"/>
      <c r="CC143" s="48">
        <v>1900</v>
      </c>
      <c r="CD143" s="45"/>
      <c r="CE143" s="48"/>
      <c r="CF143" s="45"/>
      <c r="CG143" s="48"/>
      <c r="CH143" s="45"/>
      <c r="CI143" s="47"/>
      <c r="CJ143" s="45"/>
      <c r="CK143" s="48">
        <v>5250</v>
      </c>
      <c r="CL143" s="45"/>
      <c r="CM143" s="48"/>
      <c r="CN143" s="45"/>
      <c r="CO143" s="48"/>
      <c r="CP143" s="45"/>
      <c r="CQ143" s="47"/>
      <c r="CR143" s="45"/>
      <c r="CS143" s="48">
        <f t="shared" si="151"/>
        <v>23181</v>
      </c>
      <c r="CT143" s="45"/>
      <c r="CU143" s="48"/>
      <c r="CV143" s="45"/>
      <c r="CW143" s="48"/>
      <c r="CX143" s="45"/>
      <c r="CY143" s="47"/>
    </row>
    <row r="144" spans="1:103" x14ac:dyDescent="0.35">
      <c r="A144" s="42"/>
      <c r="B144" s="42"/>
      <c r="C144" s="42"/>
      <c r="D144" s="42"/>
      <c r="E144" s="42"/>
      <c r="F144" s="42" t="s">
        <v>169</v>
      </c>
      <c r="G144" s="42"/>
      <c r="H144" s="42"/>
      <c r="I144" s="48">
        <v>1975</v>
      </c>
      <c r="J144" s="45"/>
      <c r="K144" s="48"/>
      <c r="L144" s="45"/>
      <c r="M144" s="48"/>
      <c r="N144" s="45"/>
      <c r="O144" s="47"/>
      <c r="P144" s="45"/>
      <c r="Q144" s="48">
        <v>1975</v>
      </c>
      <c r="R144" s="45"/>
      <c r="S144" s="48"/>
      <c r="T144" s="45"/>
      <c r="U144" s="48"/>
      <c r="V144" s="45"/>
      <c r="W144" s="47"/>
      <c r="X144" s="45"/>
      <c r="Y144" s="48">
        <v>875</v>
      </c>
      <c r="Z144" s="45"/>
      <c r="AA144" s="48"/>
      <c r="AB144" s="45"/>
      <c r="AC144" s="48"/>
      <c r="AD144" s="45"/>
      <c r="AE144" s="47"/>
      <c r="AF144" s="45"/>
      <c r="AG144" s="48">
        <v>0</v>
      </c>
      <c r="AH144" s="45"/>
      <c r="AI144" s="48"/>
      <c r="AJ144" s="45"/>
      <c r="AK144" s="48"/>
      <c r="AL144" s="45"/>
      <c r="AM144" s="47"/>
      <c r="AN144" s="45"/>
      <c r="AO144" s="48">
        <v>0</v>
      </c>
      <c r="AP144" s="45"/>
      <c r="AQ144" s="48"/>
      <c r="AR144" s="45"/>
      <c r="AS144" s="48"/>
      <c r="AT144" s="45"/>
      <c r="AU144" s="47"/>
      <c r="AV144" s="45"/>
      <c r="AW144" s="48">
        <v>2250</v>
      </c>
      <c r="AX144" s="45"/>
      <c r="AY144" s="48"/>
      <c r="AZ144" s="45"/>
      <c r="BA144" s="48"/>
      <c r="BB144" s="45"/>
      <c r="BC144" s="47"/>
      <c r="BD144" s="45"/>
      <c r="BE144" s="48">
        <v>0</v>
      </c>
      <c r="BF144" s="45"/>
      <c r="BG144" s="48"/>
      <c r="BH144" s="45"/>
      <c r="BI144" s="48"/>
      <c r="BJ144" s="45"/>
      <c r="BK144" s="47"/>
      <c r="BL144" s="45"/>
      <c r="BM144" s="48">
        <v>0</v>
      </c>
      <c r="BN144" s="45"/>
      <c r="BO144" s="48"/>
      <c r="BP144" s="45"/>
      <c r="BQ144" s="48"/>
      <c r="BR144" s="45"/>
      <c r="BS144" s="47"/>
      <c r="BT144" s="45"/>
      <c r="BU144" s="48">
        <v>0</v>
      </c>
      <c r="BV144" s="45"/>
      <c r="BW144" s="48"/>
      <c r="BX144" s="45"/>
      <c r="BY144" s="48"/>
      <c r="BZ144" s="45"/>
      <c r="CA144" s="47"/>
      <c r="CB144" s="45"/>
      <c r="CC144" s="48">
        <v>0</v>
      </c>
      <c r="CD144" s="45"/>
      <c r="CE144" s="48"/>
      <c r="CF144" s="45"/>
      <c r="CG144" s="48"/>
      <c r="CH144" s="45"/>
      <c r="CI144" s="47"/>
      <c r="CJ144" s="45"/>
      <c r="CK144" s="48">
        <v>1450</v>
      </c>
      <c r="CL144" s="45"/>
      <c r="CM144" s="48"/>
      <c r="CN144" s="45"/>
      <c r="CO144" s="48"/>
      <c r="CP144" s="45"/>
      <c r="CQ144" s="47"/>
      <c r="CR144" s="45"/>
      <c r="CS144" s="48">
        <f t="shared" si="151"/>
        <v>8525</v>
      </c>
      <c r="CT144" s="45"/>
      <c r="CU144" s="48"/>
      <c r="CV144" s="45"/>
      <c r="CW144" s="48"/>
      <c r="CX144" s="45"/>
      <c r="CY144" s="47"/>
    </row>
    <row r="145" spans="1:103" x14ac:dyDescent="0.35">
      <c r="A145" s="42"/>
      <c r="B145" s="42"/>
      <c r="C145" s="42"/>
      <c r="D145" s="42"/>
      <c r="E145" s="42"/>
      <c r="F145" s="42" t="s">
        <v>168</v>
      </c>
      <c r="G145" s="42"/>
      <c r="H145" s="42"/>
      <c r="I145" s="48">
        <v>0</v>
      </c>
      <c r="J145" s="45"/>
      <c r="K145" s="48">
        <v>1250</v>
      </c>
      <c r="L145" s="45"/>
      <c r="M145" s="48">
        <f t="shared" ref="M145:M154" si="152">ROUND((I145-K145),5)</f>
        <v>-1250</v>
      </c>
      <c r="N145" s="45"/>
      <c r="O145" s="47">
        <f t="shared" ref="O145:O154" si="153">ROUND(IF(K145=0, IF(I145=0, 0, 1), I145/K145),5)</f>
        <v>0</v>
      </c>
      <c r="P145" s="45"/>
      <c r="Q145" s="48">
        <v>349.65</v>
      </c>
      <c r="R145" s="45"/>
      <c r="S145" s="48">
        <v>1250</v>
      </c>
      <c r="T145" s="45"/>
      <c r="U145" s="48">
        <f t="shared" ref="U145:U154" si="154">ROUND((Q145-S145),5)</f>
        <v>-900.35</v>
      </c>
      <c r="V145" s="45"/>
      <c r="W145" s="47">
        <f t="shared" ref="W145:W154" si="155">ROUND(IF(S145=0, IF(Q145=0, 0, 1), Q145/S145),5)</f>
        <v>0.27972000000000002</v>
      </c>
      <c r="X145" s="45"/>
      <c r="Y145" s="48">
        <v>1826.43</v>
      </c>
      <c r="Z145" s="45"/>
      <c r="AA145" s="48">
        <v>1250</v>
      </c>
      <c r="AB145" s="45"/>
      <c r="AC145" s="48">
        <f t="shared" ref="AC145:AC154" si="156">ROUND((Y145-AA145),5)</f>
        <v>576.42999999999995</v>
      </c>
      <c r="AD145" s="45"/>
      <c r="AE145" s="47">
        <f t="shared" ref="AE145:AE154" si="157">ROUND(IF(AA145=0, IF(Y145=0, 0, 1), Y145/AA145),5)</f>
        <v>1.4611400000000001</v>
      </c>
      <c r="AF145" s="45"/>
      <c r="AG145" s="48">
        <v>-20</v>
      </c>
      <c r="AH145" s="45"/>
      <c r="AI145" s="48">
        <v>1250</v>
      </c>
      <c r="AJ145" s="45"/>
      <c r="AK145" s="48">
        <f t="shared" ref="AK145:AK154" si="158">ROUND((AG145-AI145),5)</f>
        <v>-1270</v>
      </c>
      <c r="AL145" s="45"/>
      <c r="AM145" s="47">
        <f t="shared" ref="AM145:AM154" si="159">ROUND(IF(AI145=0, IF(AG145=0, 0, 1), AG145/AI145),5)</f>
        <v>-1.6E-2</v>
      </c>
      <c r="AN145" s="45"/>
      <c r="AO145" s="48">
        <v>91.56</v>
      </c>
      <c r="AP145" s="45"/>
      <c r="AQ145" s="48">
        <v>1250</v>
      </c>
      <c r="AR145" s="45"/>
      <c r="AS145" s="48">
        <f t="shared" ref="AS145:AS154" si="160">ROUND((AO145-AQ145),5)</f>
        <v>-1158.44</v>
      </c>
      <c r="AT145" s="45"/>
      <c r="AU145" s="47">
        <f t="shared" ref="AU145:AU154" si="161">ROUND(IF(AQ145=0, IF(AO145=0, 0, 1), AO145/AQ145),5)</f>
        <v>7.3249999999999996E-2</v>
      </c>
      <c r="AV145" s="45"/>
      <c r="AW145" s="48">
        <v>2935.45</v>
      </c>
      <c r="AX145" s="45"/>
      <c r="AY145" s="48">
        <v>1250</v>
      </c>
      <c r="AZ145" s="45"/>
      <c r="BA145" s="48">
        <f t="shared" ref="BA145:BA154" si="162">ROUND((AW145-AY145),5)</f>
        <v>1685.45</v>
      </c>
      <c r="BB145" s="45"/>
      <c r="BC145" s="47">
        <f t="shared" ref="BC145:BC154" si="163">ROUND(IF(AY145=0, IF(AW145=0, 0, 1), AW145/AY145),5)</f>
        <v>2.34836</v>
      </c>
      <c r="BD145" s="45"/>
      <c r="BE145" s="48">
        <v>5625.19</v>
      </c>
      <c r="BF145" s="45"/>
      <c r="BG145" s="48">
        <v>1250</v>
      </c>
      <c r="BH145" s="45"/>
      <c r="BI145" s="48">
        <f>ROUND((BE145-BG145),5)</f>
        <v>4375.1899999999996</v>
      </c>
      <c r="BJ145" s="45"/>
      <c r="BK145" s="47">
        <f>ROUND(IF(BG145=0, IF(BE145=0, 0, 1), BE145/BG145),5)</f>
        <v>4.5001499999999997</v>
      </c>
      <c r="BL145" s="45"/>
      <c r="BM145" s="48">
        <v>4315.83</v>
      </c>
      <c r="BN145" s="45"/>
      <c r="BO145" s="48">
        <v>1250</v>
      </c>
      <c r="BP145" s="45"/>
      <c r="BQ145" s="48">
        <f>ROUND((BM145-BO145),5)</f>
        <v>3065.83</v>
      </c>
      <c r="BR145" s="45"/>
      <c r="BS145" s="47">
        <f>ROUND(IF(BO145=0, IF(BM145=0, 0, 1), BM145/BO145),5)</f>
        <v>3.4526599999999998</v>
      </c>
      <c r="BT145" s="45"/>
      <c r="BU145" s="48">
        <v>5430.61</v>
      </c>
      <c r="BV145" s="45"/>
      <c r="BW145" s="48">
        <v>1250</v>
      </c>
      <c r="BX145" s="45"/>
      <c r="BY145" s="48">
        <f>ROUND((BU145-BW145),5)</f>
        <v>4180.6099999999997</v>
      </c>
      <c r="BZ145" s="45"/>
      <c r="CA145" s="47">
        <f>ROUND(IF(BW145=0, IF(BU145=0, 0, 1), BU145/BW145),5)</f>
        <v>4.3444900000000004</v>
      </c>
      <c r="CB145" s="45"/>
      <c r="CC145" s="48">
        <v>5981.52</v>
      </c>
      <c r="CD145" s="45"/>
      <c r="CE145" s="48">
        <v>1250</v>
      </c>
      <c r="CF145" s="45"/>
      <c r="CG145" s="48">
        <f>ROUND((CC145-CE145),5)</f>
        <v>4731.5200000000004</v>
      </c>
      <c r="CH145" s="45"/>
      <c r="CI145" s="47">
        <f>ROUND(IF(CE145=0, IF(CC145=0, 0, 1), CC145/CE145),5)</f>
        <v>4.7852199999999998</v>
      </c>
      <c r="CJ145" s="45"/>
      <c r="CK145" s="48">
        <v>591.23</v>
      </c>
      <c r="CL145" s="45"/>
      <c r="CM145" s="48">
        <v>1250</v>
      </c>
      <c r="CN145" s="45"/>
      <c r="CO145" s="48">
        <f>ROUND((CK145-CM145),5)</f>
        <v>-658.77</v>
      </c>
      <c r="CP145" s="45"/>
      <c r="CQ145" s="47">
        <f>ROUND(IF(CM145=0, IF(CK145=0, 0, 1), CK145/CM145),5)</f>
        <v>0.47298000000000001</v>
      </c>
      <c r="CR145" s="45"/>
      <c r="CS145" s="48">
        <f t="shared" si="151"/>
        <v>27127.47</v>
      </c>
      <c r="CT145" s="45"/>
      <c r="CU145" s="48">
        <f t="shared" ref="CU145:CU154" si="164">ROUND(K145+S145+AA145+AI145+AQ145+AY145+BG145+BO145+BW145+CE145+CM145,5)</f>
        <v>13750</v>
      </c>
      <c r="CV145" s="45"/>
      <c r="CW145" s="48">
        <f t="shared" ref="CW145:CW154" si="165">ROUND((CS145-CU145),5)</f>
        <v>13377.47</v>
      </c>
      <c r="CX145" s="45"/>
      <c r="CY145" s="47">
        <f t="shared" ref="CY145:CY154" si="166">ROUND(IF(CU145=0, IF(CS145=0, 0, 1), CS145/CU145),5)</f>
        <v>1.9729099999999999</v>
      </c>
    </row>
    <row r="146" spans="1:103" x14ac:dyDescent="0.35">
      <c r="A146" s="42"/>
      <c r="B146" s="42"/>
      <c r="C146" s="42"/>
      <c r="D146" s="42"/>
      <c r="E146" s="42"/>
      <c r="F146" s="42" t="s">
        <v>167</v>
      </c>
      <c r="G146" s="42"/>
      <c r="H146" s="42"/>
      <c r="I146" s="48">
        <v>5685.33</v>
      </c>
      <c r="J146" s="45"/>
      <c r="K146" s="48">
        <v>3650</v>
      </c>
      <c r="L146" s="45"/>
      <c r="M146" s="48">
        <f t="shared" si="152"/>
        <v>2035.33</v>
      </c>
      <c r="N146" s="45"/>
      <c r="O146" s="47">
        <f t="shared" si="153"/>
        <v>1.55762</v>
      </c>
      <c r="P146" s="45"/>
      <c r="Q146" s="48">
        <v>5685.33</v>
      </c>
      <c r="R146" s="45"/>
      <c r="S146" s="48">
        <v>3650</v>
      </c>
      <c r="T146" s="45"/>
      <c r="U146" s="48">
        <f t="shared" si="154"/>
        <v>2035.33</v>
      </c>
      <c r="V146" s="45"/>
      <c r="W146" s="47">
        <f t="shared" si="155"/>
        <v>1.55762</v>
      </c>
      <c r="X146" s="45"/>
      <c r="Y146" s="48">
        <v>5685.33</v>
      </c>
      <c r="Z146" s="45"/>
      <c r="AA146" s="48">
        <v>3650</v>
      </c>
      <c r="AB146" s="45"/>
      <c r="AC146" s="48">
        <f t="shared" si="156"/>
        <v>2035.33</v>
      </c>
      <c r="AD146" s="45"/>
      <c r="AE146" s="47">
        <f t="shared" si="157"/>
        <v>1.55762</v>
      </c>
      <c r="AF146" s="45"/>
      <c r="AG146" s="48">
        <v>6435.33</v>
      </c>
      <c r="AH146" s="45"/>
      <c r="AI146" s="48">
        <v>3650</v>
      </c>
      <c r="AJ146" s="45"/>
      <c r="AK146" s="48">
        <f t="shared" si="158"/>
        <v>2785.33</v>
      </c>
      <c r="AL146" s="45"/>
      <c r="AM146" s="47">
        <f t="shared" si="159"/>
        <v>1.7630999999999999</v>
      </c>
      <c r="AN146" s="45"/>
      <c r="AO146" s="48">
        <v>5685.33</v>
      </c>
      <c r="AP146" s="45"/>
      <c r="AQ146" s="48">
        <v>3650</v>
      </c>
      <c r="AR146" s="45"/>
      <c r="AS146" s="48">
        <f t="shared" si="160"/>
        <v>2035.33</v>
      </c>
      <c r="AT146" s="45"/>
      <c r="AU146" s="47">
        <f t="shared" si="161"/>
        <v>1.55762</v>
      </c>
      <c r="AV146" s="45"/>
      <c r="AW146" s="48">
        <v>5788.43</v>
      </c>
      <c r="AX146" s="45"/>
      <c r="AY146" s="48">
        <v>3650</v>
      </c>
      <c r="AZ146" s="45"/>
      <c r="BA146" s="48">
        <f t="shared" si="162"/>
        <v>2138.4299999999998</v>
      </c>
      <c r="BB146" s="45"/>
      <c r="BC146" s="47">
        <f t="shared" si="163"/>
        <v>1.5858699999999999</v>
      </c>
      <c r="BD146" s="45"/>
      <c r="BE146" s="48">
        <v>5250.65</v>
      </c>
      <c r="BF146" s="45"/>
      <c r="BG146" s="48">
        <v>3650</v>
      </c>
      <c r="BH146" s="45"/>
      <c r="BI146" s="48">
        <f>ROUND((BE146-BG146),5)</f>
        <v>1600.65</v>
      </c>
      <c r="BJ146" s="45"/>
      <c r="BK146" s="47">
        <f>ROUND(IF(BG146=0, IF(BE146=0, 0, 1), BE146/BG146),5)</f>
        <v>1.4385300000000001</v>
      </c>
      <c r="BL146" s="45"/>
      <c r="BM146" s="48">
        <v>5503.33</v>
      </c>
      <c r="BN146" s="45"/>
      <c r="BO146" s="48">
        <v>3650</v>
      </c>
      <c r="BP146" s="45"/>
      <c r="BQ146" s="48">
        <f>ROUND((BM146-BO146),5)</f>
        <v>1853.33</v>
      </c>
      <c r="BR146" s="45"/>
      <c r="BS146" s="47">
        <f>ROUND(IF(BO146=0, IF(BM146=0, 0, 1), BM146/BO146),5)</f>
        <v>1.50776</v>
      </c>
      <c r="BT146" s="45"/>
      <c r="BU146" s="48">
        <v>6236.3</v>
      </c>
      <c r="BV146" s="45"/>
      <c r="BW146" s="48">
        <v>3650</v>
      </c>
      <c r="BX146" s="45"/>
      <c r="BY146" s="48">
        <f>ROUND((BU146-BW146),5)</f>
        <v>2586.3000000000002</v>
      </c>
      <c r="BZ146" s="45"/>
      <c r="CA146" s="47">
        <f>ROUND(IF(BW146=0, IF(BU146=0, 0, 1), BU146/BW146),5)</f>
        <v>1.70858</v>
      </c>
      <c r="CB146" s="45"/>
      <c r="CC146" s="48">
        <v>5776.33</v>
      </c>
      <c r="CD146" s="45"/>
      <c r="CE146" s="48">
        <v>3650</v>
      </c>
      <c r="CF146" s="45"/>
      <c r="CG146" s="48">
        <f>ROUND((CC146-CE146),5)</f>
        <v>2126.33</v>
      </c>
      <c r="CH146" s="45"/>
      <c r="CI146" s="47">
        <f>ROUND(IF(CE146=0, IF(CC146=0, 0, 1), CC146/CE146),5)</f>
        <v>1.58256</v>
      </c>
      <c r="CJ146" s="45"/>
      <c r="CK146" s="48">
        <v>5776.33</v>
      </c>
      <c r="CL146" s="45"/>
      <c r="CM146" s="48">
        <v>3650</v>
      </c>
      <c r="CN146" s="45"/>
      <c r="CO146" s="48">
        <f>ROUND((CK146-CM146),5)</f>
        <v>2126.33</v>
      </c>
      <c r="CP146" s="45"/>
      <c r="CQ146" s="47">
        <f>ROUND(IF(CM146=0, IF(CK146=0, 0, 1), CK146/CM146),5)</f>
        <v>1.58256</v>
      </c>
      <c r="CR146" s="45"/>
      <c r="CS146" s="48">
        <f t="shared" si="151"/>
        <v>63508.02</v>
      </c>
      <c r="CT146" s="45"/>
      <c r="CU146" s="48">
        <f t="shared" si="164"/>
        <v>40150</v>
      </c>
      <c r="CV146" s="45"/>
      <c r="CW146" s="48">
        <f t="shared" si="165"/>
        <v>23358.02</v>
      </c>
      <c r="CX146" s="45"/>
      <c r="CY146" s="51">
        <f t="shared" si="166"/>
        <v>1.5817699999999999</v>
      </c>
    </row>
    <row r="147" spans="1:103" x14ac:dyDescent="0.35">
      <c r="A147" s="42"/>
      <c r="B147" s="42"/>
      <c r="C147" s="42"/>
      <c r="D147" s="42"/>
      <c r="E147" s="42"/>
      <c r="F147" s="42" t="s">
        <v>166</v>
      </c>
      <c r="G147" s="42"/>
      <c r="H147" s="42"/>
      <c r="I147" s="48">
        <v>1100</v>
      </c>
      <c r="J147" s="45"/>
      <c r="K147" s="48">
        <v>29227</v>
      </c>
      <c r="L147" s="45"/>
      <c r="M147" s="48">
        <f t="shared" si="152"/>
        <v>-28127</v>
      </c>
      <c r="N147" s="45"/>
      <c r="O147" s="47">
        <f t="shared" si="153"/>
        <v>3.764E-2</v>
      </c>
      <c r="P147" s="45"/>
      <c r="Q147" s="48">
        <v>1000</v>
      </c>
      <c r="R147" s="45"/>
      <c r="S147" s="48">
        <v>29227</v>
      </c>
      <c r="T147" s="45"/>
      <c r="U147" s="48">
        <f t="shared" si="154"/>
        <v>-28227</v>
      </c>
      <c r="V147" s="45"/>
      <c r="W147" s="47">
        <f t="shared" si="155"/>
        <v>3.4209999999999997E-2</v>
      </c>
      <c r="X147" s="45"/>
      <c r="Y147" s="48">
        <v>4890</v>
      </c>
      <c r="Z147" s="45"/>
      <c r="AA147" s="48">
        <v>29227</v>
      </c>
      <c r="AB147" s="45"/>
      <c r="AC147" s="48">
        <f t="shared" si="156"/>
        <v>-24337</v>
      </c>
      <c r="AD147" s="45"/>
      <c r="AE147" s="47">
        <f t="shared" si="157"/>
        <v>0.16730999999999999</v>
      </c>
      <c r="AF147" s="45"/>
      <c r="AG147" s="48">
        <v>2525</v>
      </c>
      <c r="AH147" s="45"/>
      <c r="AI147" s="48">
        <v>29227</v>
      </c>
      <c r="AJ147" s="45"/>
      <c r="AK147" s="48">
        <f t="shared" si="158"/>
        <v>-26702</v>
      </c>
      <c r="AL147" s="45"/>
      <c r="AM147" s="47">
        <f t="shared" si="159"/>
        <v>8.6389999999999995E-2</v>
      </c>
      <c r="AN147" s="45"/>
      <c r="AO147" s="48">
        <v>3275</v>
      </c>
      <c r="AP147" s="45"/>
      <c r="AQ147" s="48">
        <v>29227</v>
      </c>
      <c r="AR147" s="45"/>
      <c r="AS147" s="48">
        <f t="shared" si="160"/>
        <v>-25952</v>
      </c>
      <c r="AT147" s="45"/>
      <c r="AU147" s="47">
        <f t="shared" si="161"/>
        <v>0.11205</v>
      </c>
      <c r="AV147" s="45"/>
      <c r="AW147" s="48">
        <v>5700</v>
      </c>
      <c r="AX147" s="45"/>
      <c r="AY147" s="48">
        <v>29227</v>
      </c>
      <c r="AZ147" s="45"/>
      <c r="BA147" s="48">
        <f t="shared" si="162"/>
        <v>-23527</v>
      </c>
      <c r="BB147" s="45"/>
      <c r="BC147" s="47">
        <f t="shared" si="163"/>
        <v>0.19503000000000001</v>
      </c>
      <c r="BD147" s="45"/>
      <c r="BE147" s="48">
        <v>3900</v>
      </c>
      <c r="BF147" s="45"/>
      <c r="BG147" s="48">
        <v>29227</v>
      </c>
      <c r="BH147" s="45"/>
      <c r="BI147" s="48">
        <f>ROUND((BE147-BG147),5)</f>
        <v>-25327</v>
      </c>
      <c r="BJ147" s="45"/>
      <c r="BK147" s="47">
        <f>ROUND(IF(BG147=0, IF(BE147=0, 0, 1), BE147/BG147),5)</f>
        <v>0.13344</v>
      </c>
      <c r="BL147" s="45"/>
      <c r="BM147" s="48">
        <v>5906</v>
      </c>
      <c r="BN147" s="45"/>
      <c r="BO147" s="48">
        <v>29227</v>
      </c>
      <c r="BP147" s="45"/>
      <c r="BQ147" s="48">
        <f>ROUND((BM147-BO147),5)</f>
        <v>-23321</v>
      </c>
      <c r="BR147" s="45"/>
      <c r="BS147" s="47">
        <f>ROUND(IF(BO147=0, IF(BM147=0, 0, 1), BM147/BO147),5)</f>
        <v>0.20207</v>
      </c>
      <c r="BT147" s="45"/>
      <c r="BU147" s="48">
        <v>6150</v>
      </c>
      <c r="BV147" s="45"/>
      <c r="BW147" s="48">
        <v>29227</v>
      </c>
      <c r="BX147" s="45"/>
      <c r="BY147" s="48">
        <f>ROUND((BU147-BW147),5)</f>
        <v>-23077</v>
      </c>
      <c r="BZ147" s="45"/>
      <c r="CA147" s="47">
        <f>ROUND(IF(BW147=0, IF(BU147=0, 0, 1), BU147/BW147),5)</f>
        <v>0.21042</v>
      </c>
      <c r="CB147" s="45"/>
      <c r="CC147" s="48">
        <v>5450</v>
      </c>
      <c r="CD147" s="45"/>
      <c r="CE147" s="48">
        <v>29227</v>
      </c>
      <c r="CF147" s="45"/>
      <c r="CG147" s="48">
        <f>ROUND((CC147-CE147),5)</f>
        <v>-23777</v>
      </c>
      <c r="CH147" s="45"/>
      <c r="CI147" s="47">
        <f>ROUND(IF(CE147=0, IF(CC147=0, 0, 1), CC147/CE147),5)</f>
        <v>0.18647</v>
      </c>
      <c r="CJ147" s="45"/>
      <c r="CK147" s="48">
        <v>4895</v>
      </c>
      <c r="CL147" s="45"/>
      <c r="CM147" s="48">
        <v>29227</v>
      </c>
      <c r="CN147" s="45"/>
      <c r="CO147" s="48">
        <f>ROUND((CK147-CM147),5)</f>
        <v>-24332</v>
      </c>
      <c r="CP147" s="45"/>
      <c r="CQ147" s="47">
        <f>ROUND(IF(CM147=0, IF(CK147=0, 0, 1), CK147/CM147),5)</f>
        <v>0.16747999999999999</v>
      </c>
      <c r="CR147" s="45"/>
      <c r="CS147" s="48">
        <f t="shared" si="151"/>
        <v>44791</v>
      </c>
      <c r="CT147" s="45"/>
      <c r="CU147" s="48">
        <f t="shared" si="164"/>
        <v>321497</v>
      </c>
      <c r="CV147" s="45"/>
      <c r="CW147" s="48">
        <f t="shared" si="165"/>
        <v>-276706</v>
      </c>
      <c r="CX147" s="45"/>
      <c r="CY147" s="47">
        <f t="shared" si="166"/>
        <v>0.13932</v>
      </c>
    </row>
    <row r="148" spans="1:103" x14ac:dyDescent="0.35">
      <c r="A148" s="42"/>
      <c r="B148" s="42"/>
      <c r="C148" s="42"/>
      <c r="D148" s="42"/>
      <c r="E148" s="42"/>
      <c r="F148" s="42" t="s">
        <v>165</v>
      </c>
      <c r="G148" s="42"/>
      <c r="H148" s="42"/>
      <c r="I148" s="48">
        <v>0</v>
      </c>
      <c r="J148" s="45"/>
      <c r="K148" s="48">
        <v>1083</v>
      </c>
      <c r="L148" s="45"/>
      <c r="M148" s="48">
        <f t="shared" si="152"/>
        <v>-1083</v>
      </c>
      <c r="N148" s="45"/>
      <c r="O148" s="47">
        <f t="shared" si="153"/>
        <v>0</v>
      </c>
      <c r="P148" s="45"/>
      <c r="Q148" s="48">
        <v>26.5</v>
      </c>
      <c r="R148" s="45"/>
      <c r="S148" s="48">
        <v>1083</v>
      </c>
      <c r="T148" s="45"/>
      <c r="U148" s="48">
        <f t="shared" si="154"/>
        <v>-1056.5</v>
      </c>
      <c r="V148" s="45"/>
      <c r="W148" s="47">
        <f t="shared" si="155"/>
        <v>2.4469999999999999E-2</v>
      </c>
      <c r="X148" s="45"/>
      <c r="Y148" s="48">
        <v>143.5</v>
      </c>
      <c r="Z148" s="45"/>
      <c r="AA148" s="48">
        <v>1083</v>
      </c>
      <c r="AB148" s="45"/>
      <c r="AC148" s="48">
        <f t="shared" si="156"/>
        <v>-939.5</v>
      </c>
      <c r="AD148" s="45"/>
      <c r="AE148" s="47">
        <f t="shared" si="157"/>
        <v>0.13250000000000001</v>
      </c>
      <c r="AF148" s="45"/>
      <c r="AG148" s="48">
        <v>73.88</v>
      </c>
      <c r="AH148" s="45"/>
      <c r="AI148" s="48">
        <v>1083</v>
      </c>
      <c r="AJ148" s="45"/>
      <c r="AK148" s="48">
        <f t="shared" si="158"/>
        <v>-1009.12</v>
      </c>
      <c r="AL148" s="45"/>
      <c r="AM148" s="47">
        <f t="shared" si="159"/>
        <v>6.8220000000000003E-2</v>
      </c>
      <c r="AN148" s="45"/>
      <c r="AO148" s="48">
        <v>0</v>
      </c>
      <c r="AP148" s="45"/>
      <c r="AQ148" s="48">
        <v>1083</v>
      </c>
      <c r="AR148" s="45"/>
      <c r="AS148" s="48">
        <f t="shared" si="160"/>
        <v>-1083</v>
      </c>
      <c r="AT148" s="45"/>
      <c r="AU148" s="47">
        <f t="shared" si="161"/>
        <v>0</v>
      </c>
      <c r="AV148" s="45"/>
      <c r="AW148" s="48">
        <v>190</v>
      </c>
      <c r="AX148" s="45"/>
      <c r="AY148" s="48">
        <v>1083</v>
      </c>
      <c r="AZ148" s="45"/>
      <c r="BA148" s="48">
        <f t="shared" si="162"/>
        <v>-893</v>
      </c>
      <c r="BB148" s="45"/>
      <c r="BC148" s="47">
        <f t="shared" si="163"/>
        <v>0.17544000000000001</v>
      </c>
      <c r="BD148" s="45"/>
      <c r="BE148" s="48">
        <v>780</v>
      </c>
      <c r="BF148" s="45"/>
      <c r="BG148" s="48">
        <v>1083</v>
      </c>
      <c r="BH148" s="45"/>
      <c r="BI148" s="48">
        <f>ROUND((BE148-BG148),5)</f>
        <v>-303</v>
      </c>
      <c r="BJ148" s="45"/>
      <c r="BK148" s="47">
        <f>ROUND(IF(BG148=0, IF(BE148=0, 0, 1), BE148/BG148),5)</f>
        <v>0.72021999999999997</v>
      </c>
      <c r="BL148" s="45"/>
      <c r="BM148" s="48">
        <v>2878</v>
      </c>
      <c r="BN148" s="45"/>
      <c r="BO148" s="48">
        <v>1083</v>
      </c>
      <c r="BP148" s="45"/>
      <c r="BQ148" s="48">
        <f>ROUND((BM148-BO148),5)</f>
        <v>1795</v>
      </c>
      <c r="BR148" s="45"/>
      <c r="BS148" s="47">
        <f>ROUND(IF(BO148=0, IF(BM148=0, 0, 1), BM148/BO148),5)</f>
        <v>2.6574300000000002</v>
      </c>
      <c r="BT148" s="45"/>
      <c r="BU148" s="48">
        <v>2195</v>
      </c>
      <c r="BV148" s="45"/>
      <c r="BW148" s="48">
        <v>1083</v>
      </c>
      <c r="BX148" s="45"/>
      <c r="BY148" s="48">
        <f>ROUND((BU148-BW148),5)</f>
        <v>1112</v>
      </c>
      <c r="BZ148" s="45"/>
      <c r="CA148" s="47">
        <f>ROUND(IF(BW148=0, IF(BU148=0, 0, 1), BU148/BW148),5)</f>
        <v>2.02678</v>
      </c>
      <c r="CB148" s="45"/>
      <c r="CC148" s="48">
        <v>2825</v>
      </c>
      <c r="CD148" s="45"/>
      <c r="CE148" s="48">
        <v>1083</v>
      </c>
      <c r="CF148" s="45"/>
      <c r="CG148" s="48">
        <f>ROUND((CC148-CE148),5)</f>
        <v>1742</v>
      </c>
      <c r="CH148" s="45"/>
      <c r="CI148" s="47">
        <f>ROUND(IF(CE148=0, IF(CC148=0, 0, 1), CC148/CE148),5)</f>
        <v>2.6084900000000002</v>
      </c>
      <c r="CJ148" s="45"/>
      <c r="CK148" s="48">
        <v>427.75</v>
      </c>
      <c r="CL148" s="45"/>
      <c r="CM148" s="48">
        <v>1084</v>
      </c>
      <c r="CN148" s="45"/>
      <c r="CO148" s="48">
        <f>ROUND((CK148-CM148),5)</f>
        <v>-656.25</v>
      </c>
      <c r="CP148" s="45"/>
      <c r="CQ148" s="47">
        <f>ROUND(IF(CM148=0, IF(CK148=0, 0, 1), CK148/CM148),5)</f>
        <v>0.39460000000000001</v>
      </c>
      <c r="CR148" s="45"/>
      <c r="CS148" s="48">
        <f t="shared" si="151"/>
        <v>9539.6299999999992</v>
      </c>
      <c r="CT148" s="45"/>
      <c r="CU148" s="48">
        <f t="shared" si="164"/>
        <v>11914</v>
      </c>
      <c r="CV148" s="45"/>
      <c r="CW148" s="48">
        <f t="shared" si="165"/>
        <v>-2374.37</v>
      </c>
      <c r="CX148" s="45"/>
      <c r="CY148" s="47">
        <f t="shared" si="166"/>
        <v>0.80071000000000003</v>
      </c>
    </row>
    <row r="149" spans="1:103" x14ac:dyDescent="0.35">
      <c r="A149" s="42"/>
      <c r="B149" s="42"/>
      <c r="C149" s="42"/>
      <c r="D149" s="42"/>
      <c r="E149" s="42"/>
      <c r="F149" s="42" t="s">
        <v>164</v>
      </c>
      <c r="G149" s="42"/>
      <c r="H149" s="42"/>
      <c r="I149" s="48">
        <v>0</v>
      </c>
      <c r="J149" s="45"/>
      <c r="K149" s="48">
        <v>0</v>
      </c>
      <c r="L149" s="45"/>
      <c r="M149" s="48">
        <f t="shared" si="152"/>
        <v>0</v>
      </c>
      <c r="N149" s="45"/>
      <c r="O149" s="47">
        <f t="shared" si="153"/>
        <v>0</v>
      </c>
      <c r="P149" s="45"/>
      <c r="Q149" s="48">
        <v>0</v>
      </c>
      <c r="R149" s="45"/>
      <c r="S149" s="48">
        <v>0</v>
      </c>
      <c r="T149" s="45"/>
      <c r="U149" s="48">
        <f t="shared" si="154"/>
        <v>0</v>
      </c>
      <c r="V149" s="45"/>
      <c r="W149" s="47">
        <f t="shared" si="155"/>
        <v>0</v>
      </c>
      <c r="X149" s="45"/>
      <c r="Y149" s="48">
        <v>0</v>
      </c>
      <c r="Z149" s="45"/>
      <c r="AA149" s="48">
        <v>0</v>
      </c>
      <c r="AB149" s="45"/>
      <c r="AC149" s="48">
        <f t="shared" si="156"/>
        <v>0</v>
      </c>
      <c r="AD149" s="45"/>
      <c r="AE149" s="47">
        <f t="shared" si="157"/>
        <v>0</v>
      </c>
      <c r="AF149" s="45"/>
      <c r="AG149" s="48">
        <v>0</v>
      </c>
      <c r="AH149" s="45"/>
      <c r="AI149" s="48">
        <v>0</v>
      </c>
      <c r="AJ149" s="45"/>
      <c r="AK149" s="48">
        <f t="shared" si="158"/>
        <v>0</v>
      </c>
      <c r="AL149" s="45"/>
      <c r="AM149" s="47">
        <f t="shared" si="159"/>
        <v>0</v>
      </c>
      <c r="AN149" s="45"/>
      <c r="AO149" s="48">
        <v>0</v>
      </c>
      <c r="AP149" s="45"/>
      <c r="AQ149" s="48">
        <v>0</v>
      </c>
      <c r="AR149" s="45"/>
      <c r="AS149" s="48">
        <f t="shared" si="160"/>
        <v>0</v>
      </c>
      <c r="AT149" s="45"/>
      <c r="AU149" s="47">
        <f t="shared" si="161"/>
        <v>0</v>
      </c>
      <c r="AV149" s="45"/>
      <c r="AW149" s="48">
        <v>0</v>
      </c>
      <c r="AX149" s="45"/>
      <c r="AY149" s="48">
        <v>0</v>
      </c>
      <c r="AZ149" s="45"/>
      <c r="BA149" s="48">
        <f t="shared" si="162"/>
        <v>0</v>
      </c>
      <c r="BB149" s="45"/>
      <c r="BC149" s="47">
        <f t="shared" si="163"/>
        <v>0</v>
      </c>
      <c r="BD149" s="45"/>
      <c r="BE149" s="48">
        <v>0</v>
      </c>
      <c r="BF149" s="45"/>
      <c r="BG149" s="48"/>
      <c r="BH149" s="45"/>
      <c r="BI149" s="48"/>
      <c r="BJ149" s="45"/>
      <c r="BK149" s="47"/>
      <c r="BL149" s="45"/>
      <c r="BM149" s="48">
        <v>0</v>
      </c>
      <c r="BN149" s="45"/>
      <c r="BO149" s="48"/>
      <c r="BP149" s="45"/>
      <c r="BQ149" s="48"/>
      <c r="BR149" s="45"/>
      <c r="BS149" s="47"/>
      <c r="BT149" s="45"/>
      <c r="BU149" s="48">
        <v>0</v>
      </c>
      <c r="BV149" s="45"/>
      <c r="BW149" s="48"/>
      <c r="BX149" s="45"/>
      <c r="BY149" s="48"/>
      <c r="BZ149" s="45"/>
      <c r="CA149" s="47"/>
      <c r="CB149" s="45"/>
      <c r="CC149" s="48">
        <v>0</v>
      </c>
      <c r="CD149" s="45"/>
      <c r="CE149" s="48"/>
      <c r="CF149" s="45"/>
      <c r="CG149" s="48"/>
      <c r="CH149" s="45"/>
      <c r="CI149" s="47"/>
      <c r="CJ149" s="45"/>
      <c r="CK149" s="48">
        <v>0</v>
      </c>
      <c r="CL149" s="45"/>
      <c r="CM149" s="48"/>
      <c r="CN149" s="45"/>
      <c r="CO149" s="48"/>
      <c r="CP149" s="45"/>
      <c r="CQ149" s="47"/>
      <c r="CR149" s="45"/>
      <c r="CS149" s="48">
        <f t="shared" si="151"/>
        <v>0</v>
      </c>
      <c r="CT149" s="45"/>
      <c r="CU149" s="48">
        <f t="shared" si="164"/>
        <v>0</v>
      </c>
      <c r="CV149" s="45"/>
      <c r="CW149" s="48">
        <f t="shared" si="165"/>
        <v>0</v>
      </c>
      <c r="CX149" s="45"/>
      <c r="CY149" s="47">
        <f t="shared" si="166"/>
        <v>0</v>
      </c>
    </row>
    <row r="150" spans="1:103" x14ac:dyDescent="0.35">
      <c r="A150" s="42"/>
      <c r="B150" s="42"/>
      <c r="C150" s="42"/>
      <c r="D150" s="42"/>
      <c r="E150" s="42"/>
      <c r="F150" s="42" t="s">
        <v>163</v>
      </c>
      <c r="G150" s="42"/>
      <c r="H150" s="42"/>
      <c r="I150" s="48">
        <v>0</v>
      </c>
      <c r="J150" s="45"/>
      <c r="K150" s="48">
        <v>0</v>
      </c>
      <c r="L150" s="45"/>
      <c r="M150" s="48">
        <f t="shared" si="152"/>
        <v>0</v>
      </c>
      <c r="N150" s="45"/>
      <c r="O150" s="47">
        <f t="shared" si="153"/>
        <v>0</v>
      </c>
      <c r="P150" s="45"/>
      <c r="Q150" s="48">
        <v>0</v>
      </c>
      <c r="R150" s="45"/>
      <c r="S150" s="48">
        <v>0</v>
      </c>
      <c r="T150" s="45"/>
      <c r="U150" s="48">
        <f t="shared" si="154"/>
        <v>0</v>
      </c>
      <c r="V150" s="45"/>
      <c r="W150" s="47">
        <f t="shared" si="155"/>
        <v>0</v>
      </c>
      <c r="X150" s="45"/>
      <c r="Y150" s="48">
        <v>0</v>
      </c>
      <c r="Z150" s="45"/>
      <c r="AA150" s="48">
        <v>0</v>
      </c>
      <c r="AB150" s="45"/>
      <c r="AC150" s="48">
        <f t="shared" si="156"/>
        <v>0</v>
      </c>
      <c r="AD150" s="45"/>
      <c r="AE150" s="47">
        <f t="shared" si="157"/>
        <v>0</v>
      </c>
      <c r="AF150" s="45"/>
      <c r="AG150" s="48">
        <v>0</v>
      </c>
      <c r="AH150" s="45"/>
      <c r="AI150" s="48">
        <v>0</v>
      </c>
      <c r="AJ150" s="45"/>
      <c r="AK150" s="48">
        <f t="shared" si="158"/>
        <v>0</v>
      </c>
      <c r="AL150" s="45"/>
      <c r="AM150" s="47">
        <f t="shared" si="159"/>
        <v>0</v>
      </c>
      <c r="AN150" s="45"/>
      <c r="AO150" s="48">
        <v>0</v>
      </c>
      <c r="AP150" s="45"/>
      <c r="AQ150" s="48">
        <v>0</v>
      </c>
      <c r="AR150" s="45"/>
      <c r="AS150" s="48">
        <f t="shared" si="160"/>
        <v>0</v>
      </c>
      <c r="AT150" s="45"/>
      <c r="AU150" s="47">
        <f t="shared" si="161"/>
        <v>0</v>
      </c>
      <c r="AV150" s="45"/>
      <c r="AW150" s="48">
        <v>0</v>
      </c>
      <c r="AX150" s="45"/>
      <c r="AY150" s="48">
        <v>0</v>
      </c>
      <c r="AZ150" s="45"/>
      <c r="BA150" s="48">
        <f t="shared" si="162"/>
        <v>0</v>
      </c>
      <c r="BB150" s="45"/>
      <c r="BC150" s="47">
        <f t="shared" si="163"/>
        <v>0</v>
      </c>
      <c r="BD150" s="45"/>
      <c r="BE150" s="48">
        <v>0</v>
      </c>
      <c r="BF150" s="45"/>
      <c r="BG150" s="48"/>
      <c r="BH150" s="45"/>
      <c r="BI150" s="48"/>
      <c r="BJ150" s="45"/>
      <c r="BK150" s="47"/>
      <c r="BL150" s="45"/>
      <c r="BM150" s="48">
        <v>0</v>
      </c>
      <c r="BN150" s="45"/>
      <c r="BO150" s="48"/>
      <c r="BP150" s="45"/>
      <c r="BQ150" s="48"/>
      <c r="BR150" s="45"/>
      <c r="BS150" s="47"/>
      <c r="BT150" s="45"/>
      <c r="BU150" s="48">
        <v>0</v>
      </c>
      <c r="BV150" s="45"/>
      <c r="BW150" s="48"/>
      <c r="BX150" s="45"/>
      <c r="BY150" s="48"/>
      <c r="BZ150" s="45"/>
      <c r="CA150" s="47"/>
      <c r="CB150" s="45"/>
      <c r="CC150" s="48">
        <v>0</v>
      </c>
      <c r="CD150" s="45"/>
      <c r="CE150" s="48"/>
      <c r="CF150" s="45"/>
      <c r="CG150" s="48"/>
      <c r="CH150" s="45"/>
      <c r="CI150" s="47"/>
      <c r="CJ150" s="45"/>
      <c r="CK150" s="48">
        <v>0</v>
      </c>
      <c r="CL150" s="45"/>
      <c r="CM150" s="48"/>
      <c r="CN150" s="45"/>
      <c r="CO150" s="48"/>
      <c r="CP150" s="45"/>
      <c r="CQ150" s="47"/>
      <c r="CR150" s="45"/>
      <c r="CS150" s="48">
        <f t="shared" si="151"/>
        <v>0</v>
      </c>
      <c r="CT150" s="45"/>
      <c r="CU150" s="48">
        <f t="shared" si="164"/>
        <v>0</v>
      </c>
      <c r="CV150" s="45"/>
      <c r="CW150" s="48">
        <f t="shared" si="165"/>
        <v>0</v>
      </c>
      <c r="CX150" s="45"/>
      <c r="CY150" s="47">
        <f t="shared" si="166"/>
        <v>0</v>
      </c>
    </row>
    <row r="151" spans="1:103" x14ac:dyDescent="0.35">
      <c r="A151" s="42"/>
      <c r="B151" s="42"/>
      <c r="C151" s="42"/>
      <c r="D151" s="42"/>
      <c r="E151" s="42"/>
      <c r="F151" s="42" t="s">
        <v>162</v>
      </c>
      <c r="G151" s="42"/>
      <c r="H151" s="42"/>
      <c r="I151" s="48">
        <v>1989.77</v>
      </c>
      <c r="J151" s="45"/>
      <c r="K151" s="48">
        <v>2500</v>
      </c>
      <c r="L151" s="45"/>
      <c r="M151" s="48">
        <f t="shared" si="152"/>
        <v>-510.23</v>
      </c>
      <c r="N151" s="45"/>
      <c r="O151" s="47">
        <f t="shared" si="153"/>
        <v>0.79591000000000001</v>
      </c>
      <c r="P151" s="45"/>
      <c r="Q151" s="48">
        <v>2296.48</v>
      </c>
      <c r="R151" s="45"/>
      <c r="S151" s="48">
        <v>2500</v>
      </c>
      <c r="T151" s="45"/>
      <c r="U151" s="48">
        <f t="shared" si="154"/>
        <v>-203.52</v>
      </c>
      <c r="V151" s="45"/>
      <c r="W151" s="47">
        <f t="shared" si="155"/>
        <v>0.91859000000000002</v>
      </c>
      <c r="X151" s="45"/>
      <c r="Y151" s="48">
        <v>2794.56</v>
      </c>
      <c r="Z151" s="45"/>
      <c r="AA151" s="48">
        <v>2500</v>
      </c>
      <c r="AB151" s="45"/>
      <c r="AC151" s="48">
        <f t="shared" si="156"/>
        <v>294.56</v>
      </c>
      <c r="AD151" s="45"/>
      <c r="AE151" s="47">
        <f t="shared" si="157"/>
        <v>1.11782</v>
      </c>
      <c r="AF151" s="45"/>
      <c r="AG151" s="48">
        <v>4167.75</v>
      </c>
      <c r="AH151" s="45"/>
      <c r="AI151" s="48">
        <v>2500</v>
      </c>
      <c r="AJ151" s="45"/>
      <c r="AK151" s="48">
        <f t="shared" si="158"/>
        <v>1667.75</v>
      </c>
      <c r="AL151" s="45"/>
      <c r="AM151" s="47">
        <f t="shared" si="159"/>
        <v>1.6671</v>
      </c>
      <c r="AN151" s="45"/>
      <c r="AO151" s="48">
        <v>2619.02</v>
      </c>
      <c r="AP151" s="45"/>
      <c r="AQ151" s="48">
        <v>2500</v>
      </c>
      <c r="AR151" s="45"/>
      <c r="AS151" s="48">
        <f t="shared" si="160"/>
        <v>119.02</v>
      </c>
      <c r="AT151" s="45"/>
      <c r="AU151" s="47">
        <f t="shared" si="161"/>
        <v>1.0476099999999999</v>
      </c>
      <c r="AV151" s="45"/>
      <c r="AW151" s="48">
        <v>2541.2800000000002</v>
      </c>
      <c r="AX151" s="45"/>
      <c r="AY151" s="48">
        <v>2500</v>
      </c>
      <c r="AZ151" s="45"/>
      <c r="BA151" s="48">
        <f t="shared" si="162"/>
        <v>41.28</v>
      </c>
      <c r="BB151" s="45"/>
      <c r="BC151" s="47">
        <f t="shared" si="163"/>
        <v>1.01651</v>
      </c>
      <c r="BD151" s="45"/>
      <c r="BE151" s="48">
        <v>6299.95</v>
      </c>
      <c r="BF151" s="45"/>
      <c r="BG151" s="48">
        <v>2500</v>
      </c>
      <c r="BH151" s="45"/>
      <c r="BI151" s="48">
        <f>ROUND((BE151-BG151),5)</f>
        <v>3799.95</v>
      </c>
      <c r="BJ151" s="45"/>
      <c r="BK151" s="47">
        <f>ROUND(IF(BG151=0, IF(BE151=0, 0, 1), BE151/BG151),5)</f>
        <v>2.5199799999999999</v>
      </c>
      <c r="BL151" s="45"/>
      <c r="BM151" s="48">
        <v>5147.91</v>
      </c>
      <c r="BN151" s="45"/>
      <c r="BO151" s="48">
        <v>2500</v>
      </c>
      <c r="BP151" s="45"/>
      <c r="BQ151" s="48">
        <f>ROUND((BM151-BO151),5)</f>
        <v>2647.91</v>
      </c>
      <c r="BR151" s="45"/>
      <c r="BS151" s="47">
        <f>ROUND(IF(BO151=0, IF(BM151=0, 0, 1), BM151/BO151),5)</f>
        <v>2.0591599999999999</v>
      </c>
      <c r="BT151" s="45"/>
      <c r="BU151" s="48">
        <v>4277.66</v>
      </c>
      <c r="BV151" s="45"/>
      <c r="BW151" s="48">
        <v>2500</v>
      </c>
      <c r="BX151" s="45"/>
      <c r="BY151" s="48">
        <f>ROUND((BU151-BW151),5)</f>
        <v>1777.66</v>
      </c>
      <c r="BZ151" s="45"/>
      <c r="CA151" s="47">
        <f>ROUND(IF(BW151=0, IF(BU151=0, 0, 1), BU151/BW151),5)</f>
        <v>1.71106</v>
      </c>
      <c r="CB151" s="45"/>
      <c r="CC151" s="48">
        <v>4697.25</v>
      </c>
      <c r="CD151" s="45"/>
      <c r="CE151" s="48">
        <v>2500</v>
      </c>
      <c r="CF151" s="45"/>
      <c r="CG151" s="48">
        <f>ROUND((CC151-CE151),5)</f>
        <v>2197.25</v>
      </c>
      <c r="CH151" s="45"/>
      <c r="CI151" s="47">
        <f>ROUND(IF(CE151=0, IF(CC151=0, 0, 1), CC151/CE151),5)</f>
        <v>1.8789</v>
      </c>
      <c r="CJ151" s="45"/>
      <c r="CK151" s="48">
        <v>2825.46</v>
      </c>
      <c r="CL151" s="45"/>
      <c r="CM151" s="48">
        <v>2500</v>
      </c>
      <c r="CN151" s="45"/>
      <c r="CO151" s="48">
        <f>ROUND((CK151-CM151),5)</f>
        <v>325.45999999999998</v>
      </c>
      <c r="CP151" s="45"/>
      <c r="CQ151" s="47">
        <f>ROUND(IF(CM151=0, IF(CK151=0, 0, 1), CK151/CM151),5)</f>
        <v>1.13018</v>
      </c>
      <c r="CR151" s="45"/>
      <c r="CS151" s="48">
        <f t="shared" si="151"/>
        <v>39657.089999999997</v>
      </c>
      <c r="CT151" s="45"/>
      <c r="CU151" s="48">
        <f t="shared" si="164"/>
        <v>27500</v>
      </c>
      <c r="CV151" s="45"/>
      <c r="CW151" s="48">
        <f t="shared" si="165"/>
        <v>12157.09</v>
      </c>
      <c r="CX151" s="45"/>
      <c r="CY151" s="51">
        <f t="shared" si="166"/>
        <v>1.44208</v>
      </c>
    </row>
    <row r="152" spans="1:103" ht="21.75" thickBot="1" x14ac:dyDescent="0.4">
      <c r="A152" s="42"/>
      <c r="B152" s="42"/>
      <c r="C152" s="42"/>
      <c r="D152" s="42"/>
      <c r="E152" s="42"/>
      <c r="F152" s="42" t="s">
        <v>161</v>
      </c>
      <c r="G152" s="42"/>
      <c r="H152" s="42"/>
      <c r="I152" s="50">
        <v>2037.66</v>
      </c>
      <c r="J152" s="45"/>
      <c r="K152" s="50">
        <v>2083</v>
      </c>
      <c r="L152" s="45"/>
      <c r="M152" s="50">
        <f t="shared" si="152"/>
        <v>-45.34</v>
      </c>
      <c r="N152" s="45"/>
      <c r="O152" s="49">
        <f t="shared" si="153"/>
        <v>0.97823000000000004</v>
      </c>
      <c r="P152" s="45"/>
      <c r="Q152" s="50">
        <v>2037.66</v>
      </c>
      <c r="R152" s="45"/>
      <c r="S152" s="50">
        <v>2083</v>
      </c>
      <c r="T152" s="45"/>
      <c r="U152" s="50">
        <f t="shared" si="154"/>
        <v>-45.34</v>
      </c>
      <c r="V152" s="45"/>
      <c r="W152" s="49">
        <f t="shared" si="155"/>
        <v>0.97823000000000004</v>
      </c>
      <c r="X152" s="45"/>
      <c r="Y152" s="50">
        <v>2037.66</v>
      </c>
      <c r="Z152" s="45"/>
      <c r="AA152" s="50">
        <v>2083</v>
      </c>
      <c r="AB152" s="45"/>
      <c r="AC152" s="50">
        <f t="shared" si="156"/>
        <v>-45.34</v>
      </c>
      <c r="AD152" s="45"/>
      <c r="AE152" s="49">
        <f t="shared" si="157"/>
        <v>0.97823000000000004</v>
      </c>
      <c r="AF152" s="45"/>
      <c r="AG152" s="50">
        <v>2037.66</v>
      </c>
      <c r="AH152" s="45"/>
      <c r="AI152" s="50">
        <v>2083</v>
      </c>
      <c r="AJ152" s="45"/>
      <c r="AK152" s="50">
        <f t="shared" si="158"/>
        <v>-45.34</v>
      </c>
      <c r="AL152" s="45"/>
      <c r="AM152" s="49">
        <f t="shared" si="159"/>
        <v>0.97823000000000004</v>
      </c>
      <c r="AN152" s="45"/>
      <c r="AO152" s="50">
        <v>2037.66</v>
      </c>
      <c r="AP152" s="45"/>
      <c r="AQ152" s="50">
        <v>2083</v>
      </c>
      <c r="AR152" s="45"/>
      <c r="AS152" s="50">
        <f t="shared" si="160"/>
        <v>-45.34</v>
      </c>
      <c r="AT152" s="45"/>
      <c r="AU152" s="49">
        <f t="shared" si="161"/>
        <v>0.97823000000000004</v>
      </c>
      <c r="AV152" s="45"/>
      <c r="AW152" s="50">
        <v>2037.66</v>
      </c>
      <c r="AX152" s="45"/>
      <c r="AY152" s="50">
        <v>2083</v>
      </c>
      <c r="AZ152" s="45"/>
      <c r="BA152" s="50">
        <f t="shared" si="162"/>
        <v>-45.34</v>
      </c>
      <c r="BB152" s="45"/>
      <c r="BC152" s="49">
        <f t="shared" si="163"/>
        <v>0.97823000000000004</v>
      </c>
      <c r="BD152" s="45"/>
      <c r="BE152" s="50">
        <v>2037.66</v>
      </c>
      <c r="BF152" s="45"/>
      <c r="BG152" s="50">
        <v>2083</v>
      </c>
      <c r="BH152" s="45"/>
      <c r="BI152" s="50">
        <f>ROUND((BE152-BG152),5)</f>
        <v>-45.34</v>
      </c>
      <c r="BJ152" s="45"/>
      <c r="BK152" s="49">
        <f>ROUND(IF(BG152=0, IF(BE152=0, 0, 1), BE152/BG152),5)</f>
        <v>0.97823000000000004</v>
      </c>
      <c r="BL152" s="45"/>
      <c r="BM152" s="50">
        <v>2037.66</v>
      </c>
      <c r="BN152" s="45"/>
      <c r="BO152" s="50">
        <v>2083</v>
      </c>
      <c r="BP152" s="45"/>
      <c r="BQ152" s="50">
        <f>ROUND((BM152-BO152),5)</f>
        <v>-45.34</v>
      </c>
      <c r="BR152" s="45"/>
      <c r="BS152" s="49">
        <f>ROUND(IF(BO152=0, IF(BM152=0, 0, 1), BM152/BO152),5)</f>
        <v>0.97823000000000004</v>
      </c>
      <c r="BT152" s="45"/>
      <c r="BU152" s="50">
        <v>2037.66</v>
      </c>
      <c r="BV152" s="45"/>
      <c r="BW152" s="50">
        <v>2084</v>
      </c>
      <c r="BX152" s="45"/>
      <c r="BY152" s="50">
        <f>ROUND((BU152-BW152),5)</f>
        <v>-46.34</v>
      </c>
      <c r="BZ152" s="45"/>
      <c r="CA152" s="49">
        <f>ROUND(IF(BW152=0, IF(BU152=0, 0, 1), BU152/BW152),5)</f>
        <v>0.97775999999999996</v>
      </c>
      <c r="CB152" s="45"/>
      <c r="CC152" s="50">
        <v>2037.66</v>
      </c>
      <c r="CD152" s="45"/>
      <c r="CE152" s="50">
        <v>2084</v>
      </c>
      <c r="CF152" s="45"/>
      <c r="CG152" s="50">
        <f>ROUND((CC152-CE152),5)</f>
        <v>-46.34</v>
      </c>
      <c r="CH152" s="45"/>
      <c r="CI152" s="49">
        <f>ROUND(IF(CE152=0, IF(CC152=0, 0, 1), CC152/CE152),5)</f>
        <v>0.97775999999999996</v>
      </c>
      <c r="CJ152" s="45"/>
      <c r="CK152" s="50">
        <v>2037.66</v>
      </c>
      <c r="CL152" s="45"/>
      <c r="CM152" s="50">
        <v>2084</v>
      </c>
      <c r="CN152" s="45"/>
      <c r="CO152" s="50">
        <f>ROUND((CK152-CM152),5)</f>
        <v>-46.34</v>
      </c>
      <c r="CP152" s="45"/>
      <c r="CQ152" s="49">
        <f>ROUND(IF(CM152=0, IF(CK152=0, 0, 1), CK152/CM152),5)</f>
        <v>0.97775999999999996</v>
      </c>
      <c r="CR152" s="45"/>
      <c r="CS152" s="50">
        <f t="shared" si="151"/>
        <v>22414.26</v>
      </c>
      <c r="CT152" s="45"/>
      <c r="CU152" s="50">
        <f t="shared" si="164"/>
        <v>22916</v>
      </c>
      <c r="CV152" s="45"/>
      <c r="CW152" s="50">
        <f t="shared" si="165"/>
        <v>-501.74</v>
      </c>
      <c r="CX152" s="45"/>
      <c r="CY152" s="49">
        <f t="shared" si="166"/>
        <v>0.97811000000000003</v>
      </c>
    </row>
    <row r="153" spans="1:103" x14ac:dyDescent="0.35">
      <c r="A153" s="42"/>
      <c r="B153" s="42"/>
      <c r="C153" s="42"/>
      <c r="D153" s="42"/>
      <c r="E153" s="42" t="s">
        <v>160</v>
      </c>
      <c r="F153" s="42"/>
      <c r="G153" s="42"/>
      <c r="H153" s="42"/>
      <c r="I153" s="48">
        <f>ROUND(SUM(I141:I152),5)</f>
        <v>15508.76</v>
      </c>
      <c r="J153" s="45"/>
      <c r="K153" s="48">
        <f>ROUND(SUM(K141:K152),5)</f>
        <v>39793</v>
      </c>
      <c r="L153" s="45"/>
      <c r="M153" s="48">
        <f t="shared" si="152"/>
        <v>-24284.240000000002</v>
      </c>
      <c r="N153" s="45"/>
      <c r="O153" s="47">
        <f t="shared" si="153"/>
        <v>0.38973999999999998</v>
      </c>
      <c r="P153" s="45"/>
      <c r="Q153" s="48">
        <f>ROUND(SUM(Q141:Q152),5)</f>
        <v>15421.62</v>
      </c>
      <c r="R153" s="45"/>
      <c r="S153" s="48">
        <f>ROUND(SUM(S141:S152),5)</f>
        <v>39793</v>
      </c>
      <c r="T153" s="45"/>
      <c r="U153" s="48">
        <f t="shared" si="154"/>
        <v>-24371.38</v>
      </c>
      <c r="V153" s="45"/>
      <c r="W153" s="47">
        <f t="shared" si="155"/>
        <v>0.38755000000000001</v>
      </c>
      <c r="X153" s="45"/>
      <c r="Y153" s="48">
        <f>ROUND(SUM(Y141:Y152),5)</f>
        <v>21377.48</v>
      </c>
      <c r="Z153" s="45"/>
      <c r="AA153" s="48">
        <f>ROUND(SUM(AA141:AA152),5)</f>
        <v>39793</v>
      </c>
      <c r="AB153" s="45"/>
      <c r="AC153" s="48">
        <f t="shared" si="156"/>
        <v>-18415.52</v>
      </c>
      <c r="AD153" s="45"/>
      <c r="AE153" s="47">
        <f t="shared" si="157"/>
        <v>0.53722000000000003</v>
      </c>
      <c r="AF153" s="45"/>
      <c r="AG153" s="48">
        <f>ROUND(SUM(AG141:AG152),5)</f>
        <v>17169.62</v>
      </c>
      <c r="AH153" s="45"/>
      <c r="AI153" s="48">
        <f>ROUND(SUM(AI141:AI152),5)</f>
        <v>39793</v>
      </c>
      <c r="AJ153" s="45"/>
      <c r="AK153" s="48">
        <f t="shared" si="158"/>
        <v>-22623.38</v>
      </c>
      <c r="AL153" s="45"/>
      <c r="AM153" s="47">
        <f t="shared" si="159"/>
        <v>0.43147000000000002</v>
      </c>
      <c r="AN153" s="45"/>
      <c r="AO153" s="48">
        <f>ROUND(SUM(AO141:AO152),5)</f>
        <v>15259.57</v>
      </c>
      <c r="AP153" s="45"/>
      <c r="AQ153" s="48">
        <f>ROUND(SUM(AQ141:AQ152),5)</f>
        <v>39793</v>
      </c>
      <c r="AR153" s="45"/>
      <c r="AS153" s="48">
        <f t="shared" si="160"/>
        <v>-24533.43</v>
      </c>
      <c r="AT153" s="45"/>
      <c r="AU153" s="47">
        <f t="shared" si="161"/>
        <v>0.38346999999999998</v>
      </c>
      <c r="AV153" s="45"/>
      <c r="AW153" s="48">
        <f>ROUND(SUM(AW141:AW152),5)</f>
        <v>21442.82</v>
      </c>
      <c r="AX153" s="45"/>
      <c r="AY153" s="48">
        <f>ROUND(SUM(AY141:AY152),5)</f>
        <v>39793</v>
      </c>
      <c r="AZ153" s="45"/>
      <c r="BA153" s="48">
        <f t="shared" si="162"/>
        <v>-18350.18</v>
      </c>
      <c r="BB153" s="45"/>
      <c r="BC153" s="47">
        <f t="shared" si="163"/>
        <v>0.53886000000000001</v>
      </c>
      <c r="BD153" s="45"/>
      <c r="BE153" s="48">
        <f>ROUND(SUM(BE141:BE152),5)</f>
        <v>23893.45</v>
      </c>
      <c r="BF153" s="45"/>
      <c r="BG153" s="48">
        <f>ROUND(SUM(BG141:BG152),5)</f>
        <v>39793</v>
      </c>
      <c r="BH153" s="45"/>
      <c r="BI153" s="48">
        <f>ROUND((BE153-BG153),5)</f>
        <v>-15899.55</v>
      </c>
      <c r="BJ153" s="45"/>
      <c r="BK153" s="47">
        <f>ROUND(IF(BG153=0, IF(BE153=0, 0, 1), BE153/BG153),5)</f>
        <v>0.60043999999999997</v>
      </c>
      <c r="BL153" s="45"/>
      <c r="BM153" s="48">
        <f>ROUND(SUM(BM141:BM152),5)</f>
        <v>28595.73</v>
      </c>
      <c r="BN153" s="45"/>
      <c r="BO153" s="48">
        <f>ROUND(SUM(BO141:BO152),5)</f>
        <v>39793</v>
      </c>
      <c r="BP153" s="45"/>
      <c r="BQ153" s="48">
        <f>ROUND((BM153-BO153),5)</f>
        <v>-11197.27</v>
      </c>
      <c r="BR153" s="45"/>
      <c r="BS153" s="47">
        <f>ROUND(IF(BO153=0, IF(BM153=0, 0, 1), BM153/BO153),5)</f>
        <v>0.71860999999999997</v>
      </c>
      <c r="BT153" s="45"/>
      <c r="BU153" s="48">
        <f>ROUND(SUM(BU141:BU152),5)</f>
        <v>28616.32</v>
      </c>
      <c r="BV153" s="45"/>
      <c r="BW153" s="48">
        <f>ROUND(SUM(BW141:BW152),5)</f>
        <v>39794</v>
      </c>
      <c r="BX153" s="45"/>
      <c r="BY153" s="48">
        <f>ROUND((BU153-BW153),5)</f>
        <v>-11177.68</v>
      </c>
      <c r="BZ153" s="45"/>
      <c r="CA153" s="47">
        <f>ROUND(IF(BW153=0, IF(BU153=0, 0, 1), BU153/BW153),5)</f>
        <v>0.71911000000000003</v>
      </c>
      <c r="CB153" s="45"/>
      <c r="CC153" s="48">
        <f>ROUND(SUM(CC141:CC152),5)</f>
        <v>28733.759999999998</v>
      </c>
      <c r="CD153" s="45"/>
      <c r="CE153" s="48">
        <f>ROUND(SUM(CE141:CE152),5)</f>
        <v>39794</v>
      </c>
      <c r="CF153" s="45"/>
      <c r="CG153" s="48">
        <f>ROUND((CC153-CE153),5)</f>
        <v>-11060.24</v>
      </c>
      <c r="CH153" s="45"/>
      <c r="CI153" s="47">
        <f>ROUND(IF(CE153=0, IF(CC153=0, 0, 1), CC153/CE153),5)</f>
        <v>0.72206000000000004</v>
      </c>
      <c r="CJ153" s="45"/>
      <c r="CK153" s="48">
        <f>ROUND(SUM(CK141:CK152),5)</f>
        <v>23253.43</v>
      </c>
      <c r="CL153" s="45"/>
      <c r="CM153" s="48">
        <f>ROUND(SUM(CM141:CM152),5)</f>
        <v>39795</v>
      </c>
      <c r="CN153" s="45"/>
      <c r="CO153" s="48">
        <f>ROUND((CK153-CM153),5)</f>
        <v>-16541.57</v>
      </c>
      <c r="CP153" s="45"/>
      <c r="CQ153" s="47">
        <f>ROUND(IF(CM153=0, IF(CK153=0, 0, 1), CK153/CM153),5)</f>
        <v>0.58433000000000002</v>
      </c>
      <c r="CR153" s="45"/>
      <c r="CS153" s="48">
        <f t="shared" si="151"/>
        <v>239272.56</v>
      </c>
      <c r="CT153" s="45"/>
      <c r="CU153" s="48">
        <f t="shared" si="164"/>
        <v>437727</v>
      </c>
      <c r="CV153" s="45"/>
      <c r="CW153" s="48">
        <f t="shared" si="165"/>
        <v>-198454.44</v>
      </c>
      <c r="CX153" s="45"/>
      <c r="CY153" s="47">
        <f t="shared" si="166"/>
        <v>0.54662999999999995</v>
      </c>
    </row>
    <row r="154" spans="1:103" x14ac:dyDescent="0.35">
      <c r="A154" s="42"/>
      <c r="B154" s="42"/>
      <c r="C154" s="42"/>
      <c r="D154" s="42"/>
      <c r="E154" s="42" t="s">
        <v>159</v>
      </c>
      <c r="F154" s="42"/>
      <c r="G154" s="42"/>
      <c r="H154" s="42"/>
      <c r="I154" s="48">
        <v>0</v>
      </c>
      <c r="J154" s="45"/>
      <c r="K154" s="48">
        <v>1219</v>
      </c>
      <c r="L154" s="45"/>
      <c r="M154" s="48">
        <f t="shared" si="152"/>
        <v>-1219</v>
      </c>
      <c r="N154" s="45"/>
      <c r="O154" s="47">
        <f t="shared" si="153"/>
        <v>0</v>
      </c>
      <c r="P154" s="45"/>
      <c r="Q154" s="48">
        <v>0</v>
      </c>
      <c r="R154" s="45"/>
      <c r="S154" s="48">
        <v>1219</v>
      </c>
      <c r="T154" s="45"/>
      <c r="U154" s="48">
        <f t="shared" si="154"/>
        <v>-1219</v>
      </c>
      <c r="V154" s="45"/>
      <c r="W154" s="47">
        <f t="shared" si="155"/>
        <v>0</v>
      </c>
      <c r="X154" s="45"/>
      <c r="Y154" s="48">
        <v>0</v>
      </c>
      <c r="Z154" s="45"/>
      <c r="AA154" s="48">
        <v>1219</v>
      </c>
      <c r="AB154" s="45"/>
      <c r="AC154" s="48">
        <f t="shared" si="156"/>
        <v>-1219</v>
      </c>
      <c r="AD154" s="45"/>
      <c r="AE154" s="47">
        <f t="shared" si="157"/>
        <v>0</v>
      </c>
      <c r="AF154" s="45"/>
      <c r="AG154" s="48">
        <v>224.22</v>
      </c>
      <c r="AH154" s="45"/>
      <c r="AI154" s="48">
        <v>1219</v>
      </c>
      <c r="AJ154" s="45"/>
      <c r="AK154" s="48">
        <f t="shared" si="158"/>
        <v>-994.78</v>
      </c>
      <c r="AL154" s="45"/>
      <c r="AM154" s="47">
        <f t="shared" si="159"/>
        <v>0.18393999999999999</v>
      </c>
      <c r="AN154" s="45"/>
      <c r="AO154" s="48">
        <v>1403.99</v>
      </c>
      <c r="AP154" s="45"/>
      <c r="AQ154" s="48">
        <v>1219</v>
      </c>
      <c r="AR154" s="45"/>
      <c r="AS154" s="48">
        <f t="shared" si="160"/>
        <v>184.99</v>
      </c>
      <c r="AT154" s="45"/>
      <c r="AU154" s="47">
        <f t="shared" si="161"/>
        <v>1.1517599999999999</v>
      </c>
      <c r="AV154" s="45"/>
      <c r="AW154" s="48">
        <v>637.76</v>
      </c>
      <c r="AX154" s="45"/>
      <c r="AY154" s="48">
        <v>1219</v>
      </c>
      <c r="AZ154" s="45"/>
      <c r="BA154" s="48">
        <f t="shared" si="162"/>
        <v>-581.24</v>
      </c>
      <c r="BB154" s="45"/>
      <c r="BC154" s="47">
        <f t="shared" si="163"/>
        <v>0.52317999999999998</v>
      </c>
      <c r="BD154" s="45"/>
      <c r="BE154" s="48">
        <v>1033.19</v>
      </c>
      <c r="BF154" s="45"/>
      <c r="BG154" s="48">
        <v>1219</v>
      </c>
      <c r="BH154" s="45"/>
      <c r="BI154" s="48">
        <f>ROUND((BE154-BG154),5)</f>
        <v>-185.81</v>
      </c>
      <c r="BJ154" s="45"/>
      <c r="BK154" s="47">
        <f>ROUND(IF(BG154=0, IF(BE154=0, 0, 1), BE154/BG154),5)</f>
        <v>0.84757000000000005</v>
      </c>
      <c r="BL154" s="45"/>
      <c r="BM154" s="48">
        <v>2523.9299999999998</v>
      </c>
      <c r="BN154" s="45"/>
      <c r="BO154" s="48">
        <v>1219</v>
      </c>
      <c r="BP154" s="45"/>
      <c r="BQ154" s="48">
        <f>ROUND((BM154-BO154),5)</f>
        <v>1304.93</v>
      </c>
      <c r="BR154" s="45"/>
      <c r="BS154" s="47">
        <f>ROUND(IF(BO154=0, IF(BM154=0, 0, 1), BM154/BO154),5)</f>
        <v>2.0704899999999999</v>
      </c>
      <c r="BT154" s="45"/>
      <c r="BU154" s="48">
        <v>4498.4799999999996</v>
      </c>
      <c r="BV154" s="45"/>
      <c r="BW154" s="48">
        <v>1219</v>
      </c>
      <c r="BX154" s="45"/>
      <c r="BY154" s="48">
        <f>ROUND((BU154-BW154),5)</f>
        <v>3279.48</v>
      </c>
      <c r="BZ154" s="45"/>
      <c r="CA154" s="47">
        <f>ROUND(IF(BW154=0, IF(BU154=0, 0, 1), BU154/BW154),5)</f>
        <v>3.6903000000000001</v>
      </c>
      <c r="CB154" s="45"/>
      <c r="CC154" s="48">
        <v>4603.46</v>
      </c>
      <c r="CD154" s="45"/>
      <c r="CE154" s="48">
        <v>1219</v>
      </c>
      <c r="CF154" s="45"/>
      <c r="CG154" s="48">
        <f>ROUND((CC154-CE154),5)</f>
        <v>3384.46</v>
      </c>
      <c r="CH154" s="45"/>
      <c r="CI154" s="47">
        <f>ROUND(IF(CE154=0, IF(CC154=0, 0, 1), CC154/CE154),5)</f>
        <v>3.7764199999999999</v>
      </c>
      <c r="CJ154" s="45"/>
      <c r="CK154" s="48">
        <v>0</v>
      </c>
      <c r="CL154" s="45"/>
      <c r="CM154" s="48">
        <v>1219</v>
      </c>
      <c r="CN154" s="45"/>
      <c r="CO154" s="48">
        <f>ROUND((CK154-CM154),5)</f>
        <v>-1219</v>
      </c>
      <c r="CP154" s="45"/>
      <c r="CQ154" s="47">
        <f>ROUND(IF(CM154=0, IF(CK154=0, 0, 1), CK154/CM154),5)</f>
        <v>0</v>
      </c>
      <c r="CR154" s="45"/>
      <c r="CS154" s="48">
        <f t="shared" si="151"/>
        <v>14925.03</v>
      </c>
      <c r="CT154" s="45"/>
      <c r="CU154" s="48">
        <f t="shared" si="164"/>
        <v>13409</v>
      </c>
      <c r="CV154" s="45"/>
      <c r="CW154" s="48">
        <f t="shared" si="165"/>
        <v>1516.03</v>
      </c>
      <c r="CX154" s="45"/>
      <c r="CY154" s="47">
        <f t="shared" si="166"/>
        <v>1.1130599999999999</v>
      </c>
    </row>
    <row r="155" spans="1:103" x14ac:dyDescent="0.35">
      <c r="A155" s="42"/>
      <c r="B155" s="42"/>
      <c r="C155" s="42"/>
      <c r="D155" s="42"/>
      <c r="E155" s="42" t="s">
        <v>158</v>
      </c>
      <c r="F155" s="42"/>
      <c r="G155" s="42"/>
      <c r="H155" s="42"/>
      <c r="I155" s="48"/>
      <c r="J155" s="45"/>
      <c r="K155" s="48"/>
      <c r="L155" s="45"/>
      <c r="M155" s="48"/>
      <c r="N155" s="45"/>
      <c r="O155" s="47"/>
      <c r="P155" s="45"/>
      <c r="Q155" s="48"/>
      <c r="R155" s="45"/>
      <c r="S155" s="48"/>
      <c r="T155" s="45"/>
      <c r="U155" s="48"/>
      <c r="V155" s="45"/>
      <c r="W155" s="47"/>
      <c r="X155" s="45"/>
      <c r="Y155" s="48"/>
      <c r="Z155" s="45"/>
      <c r="AA155" s="48"/>
      <c r="AB155" s="45"/>
      <c r="AC155" s="48"/>
      <c r="AD155" s="45"/>
      <c r="AE155" s="47"/>
      <c r="AF155" s="45"/>
      <c r="AG155" s="48"/>
      <c r="AH155" s="45"/>
      <c r="AI155" s="48"/>
      <c r="AJ155" s="45"/>
      <c r="AK155" s="48"/>
      <c r="AL155" s="45"/>
      <c r="AM155" s="47"/>
      <c r="AN155" s="45"/>
      <c r="AO155" s="48"/>
      <c r="AP155" s="45"/>
      <c r="AQ155" s="48"/>
      <c r="AR155" s="45"/>
      <c r="AS155" s="48"/>
      <c r="AT155" s="45"/>
      <c r="AU155" s="47"/>
      <c r="AV155" s="45"/>
      <c r="AW155" s="48"/>
      <c r="AX155" s="45"/>
      <c r="AY155" s="48"/>
      <c r="AZ155" s="45"/>
      <c r="BA155" s="48"/>
      <c r="BB155" s="45"/>
      <c r="BC155" s="47"/>
      <c r="BD155" s="45"/>
      <c r="BE155" s="48"/>
      <c r="BF155" s="45"/>
      <c r="BG155" s="48"/>
      <c r="BH155" s="45"/>
      <c r="BI155" s="48"/>
      <c r="BJ155" s="45"/>
      <c r="BK155" s="47"/>
      <c r="BL155" s="45"/>
      <c r="BM155" s="48"/>
      <c r="BN155" s="45"/>
      <c r="BO155" s="48"/>
      <c r="BP155" s="45"/>
      <c r="BQ155" s="48"/>
      <c r="BR155" s="45"/>
      <c r="BS155" s="47"/>
      <c r="BT155" s="45"/>
      <c r="BU155" s="48"/>
      <c r="BV155" s="45"/>
      <c r="BW155" s="48"/>
      <c r="BX155" s="45"/>
      <c r="BY155" s="48"/>
      <c r="BZ155" s="45"/>
      <c r="CA155" s="47"/>
      <c r="CB155" s="45"/>
      <c r="CC155" s="48"/>
      <c r="CD155" s="45"/>
      <c r="CE155" s="48"/>
      <c r="CF155" s="45"/>
      <c r="CG155" s="48"/>
      <c r="CH155" s="45"/>
      <c r="CI155" s="47"/>
      <c r="CJ155" s="45"/>
      <c r="CK155" s="48"/>
      <c r="CL155" s="45"/>
      <c r="CM155" s="48"/>
      <c r="CN155" s="45"/>
      <c r="CO155" s="48"/>
      <c r="CP155" s="45"/>
      <c r="CQ155" s="47"/>
      <c r="CR155" s="45"/>
      <c r="CS155" s="48"/>
      <c r="CT155" s="45"/>
      <c r="CU155" s="48"/>
      <c r="CV155" s="45"/>
      <c r="CW155" s="48"/>
      <c r="CX155" s="45"/>
      <c r="CY155" s="47"/>
    </row>
    <row r="156" spans="1:103" x14ac:dyDescent="0.35">
      <c r="A156" s="42"/>
      <c r="B156" s="42"/>
      <c r="C156" s="42"/>
      <c r="D156" s="42"/>
      <c r="E156" s="42"/>
      <c r="F156" s="42" t="s">
        <v>157</v>
      </c>
      <c r="G156" s="42"/>
      <c r="H156" s="42"/>
      <c r="I156" s="48">
        <v>0</v>
      </c>
      <c r="J156" s="45"/>
      <c r="K156" s="48"/>
      <c r="L156" s="45"/>
      <c r="M156" s="48"/>
      <c r="N156" s="45"/>
      <c r="O156" s="47"/>
      <c r="P156" s="45"/>
      <c r="Q156" s="48">
        <v>0</v>
      </c>
      <c r="R156" s="45"/>
      <c r="S156" s="48"/>
      <c r="T156" s="45"/>
      <c r="U156" s="48"/>
      <c r="V156" s="45"/>
      <c r="W156" s="47"/>
      <c r="X156" s="45"/>
      <c r="Y156" s="48">
        <v>0</v>
      </c>
      <c r="Z156" s="45"/>
      <c r="AA156" s="48"/>
      <c r="AB156" s="45"/>
      <c r="AC156" s="48"/>
      <c r="AD156" s="45"/>
      <c r="AE156" s="47"/>
      <c r="AF156" s="45"/>
      <c r="AG156" s="48">
        <v>0</v>
      </c>
      <c r="AH156" s="45"/>
      <c r="AI156" s="48"/>
      <c r="AJ156" s="45"/>
      <c r="AK156" s="48"/>
      <c r="AL156" s="45"/>
      <c r="AM156" s="47"/>
      <c r="AN156" s="45"/>
      <c r="AO156" s="48">
        <v>0</v>
      </c>
      <c r="AP156" s="45"/>
      <c r="AQ156" s="48"/>
      <c r="AR156" s="45"/>
      <c r="AS156" s="48"/>
      <c r="AT156" s="45"/>
      <c r="AU156" s="47"/>
      <c r="AV156" s="45"/>
      <c r="AW156" s="48">
        <v>0</v>
      </c>
      <c r="AX156" s="45"/>
      <c r="AY156" s="48"/>
      <c r="AZ156" s="45"/>
      <c r="BA156" s="48"/>
      <c r="BB156" s="45"/>
      <c r="BC156" s="47"/>
      <c r="BD156" s="45"/>
      <c r="BE156" s="48">
        <v>0</v>
      </c>
      <c r="BF156" s="45"/>
      <c r="BG156" s="48"/>
      <c r="BH156" s="45"/>
      <c r="BI156" s="48"/>
      <c r="BJ156" s="45"/>
      <c r="BK156" s="47"/>
      <c r="BL156" s="45"/>
      <c r="BM156" s="48">
        <v>0</v>
      </c>
      <c r="BN156" s="45"/>
      <c r="BO156" s="48"/>
      <c r="BP156" s="45"/>
      <c r="BQ156" s="48"/>
      <c r="BR156" s="45"/>
      <c r="BS156" s="47"/>
      <c r="BT156" s="45"/>
      <c r="BU156" s="48">
        <v>0</v>
      </c>
      <c r="BV156" s="45"/>
      <c r="BW156" s="48"/>
      <c r="BX156" s="45"/>
      <c r="BY156" s="48"/>
      <c r="BZ156" s="45"/>
      <c r="CA156" s="47"/>
      <c r="CB156" s="45"/>
      <c r="CC156" s="48">
        <v>0</v>
      </c>
      <c r="CD156" s="45"/>
      <c r="CE156" s="48"/>
      <c r="CF156" s="45"/>
      <c r="CG156" s="48"/>
      <c r="CH156" s="45"/>
      <c r="CI156" s="47"/>
      <c r="CJ156" s="45"/>
      <c r="CK156" s="48">
        <v>0</v>
      </c>
      <c r="CL156" s="45"/>
      <c r="CM156" s="48"/>
      <c r="CN156" s="45"/>
      <c r="CO156" s="48"/>
      <c r="CP156" s="45"/>
      <c r="CQ156" s="47"/>
      <c r="CR156" s="45"/>
      <c r="CS156" s="48">
        <f t="shared" ref="CS156:CS164" si="167">ROUND(I156+Q156+Y156+AG156+AO156+AW156+BE156+BM156+BU156+CC156+CK156,5)</f>
        <v>0</v>
      </c>
      <c r="CT156" s="45"/>
      <c r="CU156" s="48"/>
      <c r="CV156" s="45"/>
      <c r="CW156" s="48"/>
      <c r="CX156" s="45"/>
      <c r="CY156" s="47"/>
    </row>
    <row r="157" spans="1:103" x14ac:dyDescent="0.35">
      <c r="A157" s="42"/>
      <c r="B157" s="42"/>
      <c r="C157" s="42"/>
      <c r="D157" s="42"/>
      <c r="E157" s="42"/>
      <c r="F157" s="42" t="s">
        <v>156</v>
      </c>
      <c r="G157" s="42"/>
      <c r="H157" s="42"/>
      <c r="I157" s="48">
        <v>0</v>
      </c>
      <c r="J157" s="45"/>
      <c r="K157" s="48">
        <v>427</v>
      </c>
      <c r="L157" s="45"/>
      <c r="M157" s="48">
        <f t="shared" ref="M157:M164" si="168">ROUND((I157-K157),5)</f>
        <v>-427</v>
      </c>
      <c r="N157" s="45"/>
      <c r="O157" s="47">
        <f t="shared" ref="O157:O164" si="169">ROUND(IF(K157=0, IF(I157=0, 0, 1), I157/K157),5)</f>
        <v>0</v>
      </c>
      <c r="P157" s="45"/>
      <c r="Q157" s="48">
        <v>495.99</v>
      </c>
      <c r="R157" s="45"/>
      <c r="S157" s="48">
        <v>427</v>
      </c>
      <c r="T157" s="45"/>
      <c r="U157" s="48">
        <f t="shared" ref="U157:U164" si="170">ROUND((Q157-S157),5)</f>
        <v>68.989999999999995</v>
      </c>
      <c r="V157" s="45"/>
      <c r="W157" s="47">
        <f t="shared" ref="W157:W164" si="171">ROUND(IF(S157=0, IF(Q157=0, 0, 1), Q157/S157),5)</f>
        <v>1.16157</v>
      </c>
      <c r="X157" s="45"/>
      <c r="Y157" s="48">
        <v>13146.07</v>
      </c>
      <c r="Z157" s="45"/>
      <c r="AA157" s="48">
        <v>427</v>
      </c>
      <c r="AB157" s="45"/>
      <c r="AC157" s="48">
        <f t="shared" ref="AC157:AC164" si="172">ROUND((Y157-AA157),5)</f>
        <v>12719.07</v>
      </c>
      <c r="AD157" s="45"/>
      <c r="AE157" s="47">
        <f t="shared" ref="AE157:AE164" si="173">ROUND(IF(AA157=0, IF(Y157=0, 0, 1), Y157/AA157),5)</f>
        <v>30.787050000000001</v>
      </c>
      <c r="AF157" s="45"/>
      <c r="AG157" s="48">
        <v>463.7</v>
      </c>
      <c r="AH157" s="45"/>
      <c r="AI157" s="48">
        <v>427</v>
      </c>
      <c r="AJ157" s="45"/>
      <c r="AK157" s="48">
        <f t="shared" ref="AK157:AK164" si="174">ROUND((AG157-AI157),5)</f>
        <v>36.700000000000003</v>
      </c>
      <c r="AL157" s="45"/>
      <c r="AM157" s="47">
        <f t="shared" ref="AM157:AM164" si="175">ROUND(IF(AI157=0, IF(AG157=0, 0, 1), AG157/AI157),5)</f>
        <v>1.08595</v>
      </c>
      <c r="AN157" s="45"/>
      <c r="AO157" s="48">
        <v>1909.47</v>
      </c>
      <c r="AP157" s="45"/>
      <c r="AQ157" s="48">
        <v>427</v>
      </c>
      <c r="AR157" s="45"/>
      <c r="AS157" s="48">
        <f t="shared" ref="AS157:AS164" si="176">ROUND((AO157-AQ157),5)</f>
        <v>1482.47</v>
      </c>
      <c r="AT157" s="45"/>
      <c r="AU157" s="47">
        <f t="shared" ref="AU157:AU164" si="177">ROUND(IF(AQ157=0, IF(AO157=0, 0, 1), AO157/AQ157),5)</f>
        <v>4.4718299999999997</v>
      </c>
      <c r="AV157" s="45"/>
      <c r="AW157" s="48">
        <v>471.18</v>
      </c>
      <c r="AX157" s="45"/>
      <c r="AY157" s="48">
        <v>427</v>
      </c>
      <c r="AZ157" s="45"/>
      <c r="BA157" s="48">
        <f t="shared" ref="BA157:BA164" si="178">ROUND((AW157-AY157),5)</f>
        <v>44.18</v>
      </c>
      <c r="BB157" s="45"/>
      <c r="BC157" s="47">
        <f t="shared" ref="BC157:BC164" si="179">ROUND(IF(AY157=0, IF(AW157=0, 0, 1), AW157/AY157),5)</f>
        <v>1.10347</v>
      </c>
      <c r="BD157" s="45"/>
      <c r="BE157" s="48">
        <v>5331.14</v>
      </c>
      <c r="BF157" s="45"/>
      <c r="BG157" s="48">
        <v>428</v>
      </c>
      <c r="BH157" s="45"/>
      <c r="BI157" s="48">
        <f t="shared" ref="BI157:BI162" si="180">ROUND((BE157-BG157),5)</f>
        <v>4903.1400000000003</v>
      </c>
      <c r="BJ157" s="45"/>
      <c r="BK157" s="47">
        <f t="shared" ref="BK157:BK162" si="181">ROUND(IF(BG157=0, IF(BE157=0, 0, 1), BE157/BG157),5)</f>
        <v>12.45593</v>
      </c>
      <c r="BL157" s="45"/>
      <c r="BM157" s="48">
        <v>6009.6</v>
      </c>
      <c r="BN157" s="45"/>
      <c r="BO157" s="48">
        <v>428</v>
      </c>
      <c r="BP157" s="45"/>
      <c r="BQ157" s="48">
        <f t="shared" ref="BQ157:BQ162" si="182">ROUND((BM157-BO157),5)</f>
        <v>5581.6</v>
      </c>
      <c r="BR157" s="45"/>
      <c r="BS157" s="47">
        <f t="shared" ref="BS157:BS162" si="183">ROUND(IF(BO157=0, IF(BM157=0, 0, 1), BM157/BO157),5)</f>
        <v>14.041119999999999</v>
      </c>
      <c r="BT157" s="45"/>
      <c r="BU157" s="48">
        <v>7848.02</v>
      </c>
      <c r="BV157" s="45"/>
      <c r="BW157" s="48">
        <v>428</v>
      </c>
      <c r="BX157" s="45"/>
      <c r="BY157" s="48">
        <f t="shared" ref="BY157:BY162" si="184">ROUND((BU157-BW157),5)</f>
        <v>7420.02</v>
      </c>
      <c r="BZ157" s="45"/>
      <c r="CA157" s="47">
        <f t="shared" ref="CA157:CA162" si="185">ROUND(IF(BW157=0, IF(BU157=0, 0, 1), BU157/BW157),5)</f>
        <v>18.336500000000001</v>
      </c>
      <c r="CB157" s="45"/>
      <c r="CC157" s="48">
        <v>0</v>
      </c>
      <c r="CD157" s="45"/>
      <c r="CE157" s="48">
        <v>428</v>
      </c>
      <c r="CF157" s="45"/>
      <c r="CG157" s="48">
        <f t="shared" ref="CG157:CG162" si="186">ROUND((CC157-CE157),5)</f>
        <v>-428</v>
      </c>
      <c r="CH157" s="45"/>
      <c r="CI157" s="47">
        <f t="shared" ref="CI157:CI162" si="187">ROUND(IF(CE157=0, IF(CC157=0, 0, 1), CC157/CE157),5)</f>
        <v>0</v>
      </c>
      <c r="CJ157" s="45"/>
      <c r="CK157" s="48">
        <v>0</v>
      </c>
      <c r="CL157" s="45"/>
      <c r="CM157" s="48">
        <v>428</v>
      </c>
      <c r="CN157" s="45"/>
      <c r="CO157" s="48">
        <f t="shared" ref="CO157:CO162" si="188">ROUND((CK157-CM157),5)</f>
        <v>-428</v>
      </c>
      <c r="CP157" s="45"/>
      <c r="CQ157" s="47">
        <f t="shared" ref="CQ157:CQ162" si="189">ROUND(IF(CM157=0, IF(CK157=0, 0, 1), CK157/CM157),5)</f>
        <v>0</v>
      </c>
      <c r="CR157" s="45"/>
      <c r="CS157" s="48">
        <f t="shared" si="167"/>
        <v>35675.17</v>
      </c>
      <c r="CT157" s="45"/>
      <c r="CU157" s="48">
        <f t="shared" ref="CU157:CU164" si="190">ROUND(K157+S157+AA157+AI157+AQ157+AY157+BG157+BO157+BW157+CE157+CM157,5)</f>
        <v>4702</v>
      </c>
      <c r="CV157" s="45"/>
      <c r="CW157" s="48">
        <f t="shared" ref="CW157:CW164" si="191">ROUND((CS157-CU157),5)</f>
        <v>30973.17</v>
      </c>
      <c r="CX157" s="45"/>
      <c r="CY157" s="47">
        <f t="shared" ref="CY157:CY164" si="192">ROUND(IF(CU157=0, IF(CS157=0, 0, 1), CS157/CU157),5)</f>
        <v>7.5872299999999999</v>
      </c>
    </row>
    <row r="158" spans="1:103" x14ac:dyDescent="0.35">
      <c r="A158" s="42"/>
      <c r="B158" s="42"/>
      <c r="C158" s="42"/>
      <c r="D158" s="42"/>
      <c r="E158" s="42"/>
      <c r="F158" s="42" t="s">
        <v>155</v>
      </c>
      <c r="G158" s="42"/>
      <c r="H158" s="42"/>
      <c r="I158" s="48">
        <v>53.8</v>
      </c>
      <c r="J158" s="45"/>
      <c r="K158" s="48">
        <v>83</v>
      </c>
      <c r="L158" s="45"/>
      <c r="M158" s="48">
        <f t="shared" si="168"/>
        <v>-29.2</v>
      </c>
      <c r="N158" s="45"/>
      <c r="O158" s="47">
        <f t="shared" si="169"/>
        <v>0.64819000000000004</v>
      </c>
      <c r="P158" s="45"/>
      <c r="Q158" s="48">
        <v>125.6</v>
      </c>
      <c r="R158" s="45"/>
      <c r="S158" s="48">
        <v>83</v>
      </c>
      <c r="T158" s="45"/>
      <c r="U158" s="48">
        <f t="shared" si="170"/>
        <v>42.6</v>
      </c>
      <c r="V158" s="45"/>
      <c r="W158" s="47">
        <f t="shared" si="171"/>
        <v>1.51325</v>
      </c>
      <c r="X158" s="45"/>
      <c r="Y158" s="48">
        <v>45.6</v>
      </c>
      <c r="Z158" s="45"/>
      <c r="AA158" s="48">
        <v>83</v>
      </c>
      <c r="AB158" s="45"/>
      <c r="AC158" s="48">
        <f t="shared" si="172"/>
        <v>-37.4</v>
      </c>
      <c r="AD158" s="45"/>
      <c r="AE158" s="47">
        <f t="shared" si="173"/>
        <v>0.5494</v>
      </c>
      <c r="AF158" s="45"/>
      <c r="AG158" s="48">
        <v>55.8</v>
      </c>
      <c r="AH158" s="45"/>
      <c r="AI158" s="48">
        <v>83</v>
      </c>
      <c r="AJ158" s="45"/>
      <c r="AK158" s="48">
        <f t="shared" si="174"/>
        <v>-27.2</v>
      </c>
      <c r="AL158" s="45"/>
      <c r="AM158" s="47">
        <f t="shared" si="175"/>
        <v>0.67229000000000005</v>
      </c>
      <c r="AN158" s="45"/>
      <c r="AO158" s="48">
        <v>45.4</v>
      </c>
      <c r="AP158" s="45"/>
      <c r="AQ158" s="48">
        <v>83</v>
      </c>
      <c r="AR158" s="45"/>
      <c r="AS158" s="48">
        <f t="shared" si="176"/>
        <v>-37.6</v>
      </c>
      <c r="AT158" s="45"/>
      <c r="AU158" s="47">
        <f t="shared" si="177"/>
        <v>0.54698999999999998</v>
      </c>
      <c r="AV158" s="45"/>
      <c r="AW158" s="48">
        <v>61.97</v>
      </c>
      <c r="AX158" s="45"/>
      <c r="AY158" s="48">
        <v>83</v>
      </c>
      <c r="AZ158" s="45"/>
      <c r="BA158" s="48">
        <f t="shared" si="178"/>
        <v>-21.03</v>
      </c>
      <c r="BB158" s="45"/>
      <c r="BC158" s="47">
        <f t="shared" si="179"/>
        <v>0.74663000000000002</v>
      </c>
      <c r="BD158" s="45"/>
      <c r="BE158" s="48">
        <v>67.8</v>
      </c>
      <c r="BF158" s="45"/>
      <c r="BG158" s="48">
        <v>83</v>
      </c>
      <c r="BH158" s="45"/>
      <c r="BI158" s="48">
        <f t="shared" si="180"/>
        <v>-15.2</v>
      </c>
      <c r="BJ158" s="45"/>
      <c r="BK158" s="47">
        <f t="shared" si="181"/>
        <v>0.81686999999999999</v>
      </c>
      <c r="BL158" s="45"/>
      <c r="BM158" s="48">
        <v>42.6</v>
      </c>
      <c r="BN158" s="45"/>
      <c r="BO158" s="48">
        <v>83</v>
      </c>
      <c r="BP158" s="45"/>
      <c r="BQ158" s="48">
        <f t="shared" si="182"/>
        <v>-40.4</v>
      </c>
      <c r="BR158" s="45"/>
      <c r="BS158" s="47">
        <f t="shared" si="183"/>
        <v>0.51324999999999998</v>
      </c>
      <c r="BT158" s="45"/>
      <c r="BU158" s="48">
        <v>42.6</v>
      </c>
      <c r="BV158" s="45"/>
      <c r="BW158" s="48">
        <v>84</v>
      </c>
      <c r="BX158" s="45"/>
      <c r="BY158" s="48">
        <f t="shared" si="184"/>
        <v>-41.4</v>
      </c>
      <c r="BZ158" s="45"/>
      <c r="CA158" s="47">
        <f t="shared" si="185"/>
        <v>0.50714000000000004</v>
      </c>
      <c r="CB158" s="45"/>
      <c r="CC158" s="48">
        <v>44.2</v>
      </c>
      <c r="CD158" s="45"/>
      <c r="CE158" s="48">
        <v>84</v>
      </c>
      <c r="CF158" s="45"/>
      <c r="CG158" s="48">
        <f t="shared" si="186"/>
        <v>-39.799999999999997</v>
      </c>
      <c r="CH158" s="45"/>
      <c r="CI158" s="47">
        <f t="shared" si="187"/>
        <v>0.52619000000000005</v>
      </c>
      <c r="CJ158" s="45"/>
      <c r="CK158" s="48">
        <v>2</v>
      </c>
      <c r="CL158" s="45"/>
      <c r="CM158" s="48">
        <v>84</v>
      </c>
      <c r="CN158" s="45"/>
      <c r="CO158" s="48">
        <f t="shared" si="188"/>
        <v>-82</v>
      </c>
      <c r="CP158" s="45"/>
      <c r="CQ158" s="47">
        <f t="shared" si="189"/>
        <v>2.3810000000000001E-2</v>
      </c>
      <c r="CR158" s="45"/>
      <c r="CS158" s="48">
        <f t="shared" si="167"/>
        <v>587.37</v>
      </c>
      <c r="CT158" s="45"/>
      <c r="CU158" s="48">
        <f t="shared" si="190"/>
        <v>916</v>
      </c>
      <c r="CV158" s="45"/>
      <c r="CW158" s="48">
        <f t="shared" si="191"/>
        <v>-328.63</v>
      </c>
      <c r="CX158" s="45"/>
      <c r="CY158" s="47">
        <f t="shared" si="192"/>
        <v>0.64122999999999997</v>
      </c>
    </row>
    <row r="159" spans="1:103" x14ac:dyDescent="0.35">
      <c r="A159" s="42"/>
      <c r="B159" s="42"/>
      <c r="C159" s="42"/>
      <c r="D159" s="42"/>
      <c r="E159" s="42"/>
      <c r="F159" s="42" t="s">
        <v>154</v>
      </c>
      <c r="G159" s="42"/>
      <c r="H159" s="42"/>
      <c r="I159" s="48">
        <v>8.4</v>
      </c>
      <c r="J159" s="45"/>
      <c r="K159" s="48">
        <v>208</v>
      </c>
      <c r="L159" s="45"/>
      <c r="M159" s="48">
        <f t="shared" si="168"/>
        <v>-199.6</v>
      </c>
      <c r="N159" s="45"/>
      <c r="O159" s="47">
        <f t="shared" si="169"/>
        <v>4.0379999999999999E-2</v>
      </c>
      <c r="P159" s="45"/>
      <c r="Q159" s="48">
        <v>14.4</v>
      </c>
      <c r="R159" s="45"/>
      <c r="S159" s="48">
        <v>208</v>
      </c>
      <c r="T159" s="45"/>
      <c r="U159" s="48">
        <f t="shared" si="170"/>
        <v>-193.6</v>
      </c>
      <c r="V159" s="45"/>
      <c r="W159" s="47">
        <f t="shared" si="171"/>
        <v>6.923E-2</v>
      </c>
      <c r="X159" s="45"/>
      <c r="Y159" s="48">
        <v>0</v>
      </c>
      <c r="Z159" s="45"/>
      <c r="AA159" s="48">
        <v>208</v>
      </c>
      <c r="AB159" s="45"/>
      <c r="AC159" s="48">
        <f t="shared" si="172"/>
        <v>-208</v>
      </c>
      <c r="AD159" s="45"/>
      <c r="AE159" s="47">
        <f t="shared" si="173"/>
        <v>0</v>
      </c>
      <c r="AF159" s="45"/>
      <c r="AG159" s="48">
        <v>0</v>
      </c>
      <c r="AH159" s="45"/>
      <c r="AI159" s="48">
        <v>208</v>
      </c>
      <c r="AJ159" s="45"/>
      <c r="AK159" s="48">
        <f t="shared" si="174"/>
        <v>-208</v>
      </c>
      <c r="AL159" s="45"/>
      <c r="AM159" s="47">
        <f t="shared" si="175"/>
        <v>0</v>
      </c>
      <c r="AN159" s="45"/>
      <c r="AO159" s="48">
        <v>0</v>
      </c>
      <c r="AP159" s="45"/>
      <c r="AQ159" s="48">
        <v>208</v>
      </c>
      <c r="AR159" s="45"/>
      <c r="AS159" s="48">
        <f t="shared" si="176"/>
        <v>-208</v>
      </c>
      <c r="AT159" s="45"/>
      <c r="AU159" s="47">
        <f t="shared" si="177"/>
        <v>0</v>
      </c>
      <c r="AV159" s="45"/>
      <c r="AW159" s="48">
        <v>0</v>
      </c>
      <c r="AX159" s="45"/>
      <c r="AY159" s="48">
        <v>208</v>
      </c>
      <c r="AZ159" s="45"/>
      <c r="BA159" s="48">
        <f t="shared" si="178"/>
        <v>-208</v>
      </c>
      <c r="BB159" s="45"/>
      <c r="BC159" s="47">
        <f t="shared" si="179"/>
        <v>0</v>
      </c>
      <c r="BD159" s="45"/>
      <c r="BE159" s="48">
        <v>0</v>
      </c>
      <c r="BF159" s="45"/>
      <c r="BG159" s="48">
        <v>208</v>
      </c>
      <c r="BH159" s="45"/>
      <c r="BI159" s="48">
        <f t="shared" si="180"/>
        <v>-208</v>
      </c>
      <c r="BJ159" s="45"/>
      <c r="BK159" s="47">
        <f t="shared" si="181"/>
        <v>0</v>
      </c>
      <c r="BL159" s="45"/>
      <c r="BM159" s="48">
        <v>0</v>
      </c>
      <c r="BN159" s="45"/>
      <c r="BO159" s="48">
        <v>208</v>
      </c>
      <c r="BP159" s="45"/>
      <c r="BQ159" s="48">
        <f t="shared" si="182"/>
        <v>-208</v>
      </c>
      <c r="BR159" s="45"/>
      <c r="BS159" s="47">
        <f t="shared" si="183"/>
        <v>0</v>
      </c>
      <c r="BT159" s="45"/>
      <c r="BU159" s="48">
        <v>0</v>
      </c>
      <c r="BV159" s="45"/>
      <c r="BW159" s="48">
        <v>209</v>
      </c>
      <c r="BX159" s="45"/>
      <c r="BY159" s="48">
        <f t="shared" si="184"/>
        <v>-209</v>
      </c>
      <c r="BZ159" s="45"/>
      <c r="CA159" s="47">
        <f t="shared" si="185"/>
        <v>0</v>
      </c>
      <c r="CB159" s="45"/>
      <c r="CC159" s="48">
        <v>0</v>
      </c>
      <c r="CD159" s="45"/>
      <c r="CE159" s="48">
        <v>209</v>
      </c>
      <c r="CF159" s="45"/>
      <c r="CG159" s="48">
        <f t="shared" si="186"/>
        <v>-209</v>
      </c>
      <c r="CH159" s="45"/>
      <c r="CI159" s="47">
        <f t="shared" si="187"/>
        <v>0</v>
      </c>
      <c r="CJ159" s="45"/>
      <c r="CK159" s="48">
        <v>0</v>
      </c>
      <c r="CL159" s="45"/>
      <c r="CM159" s="48">
        <v>209</v>
      </c>
      <c r="CN159" s="45"/>
      <c r="CO159" s="48">
        <f t="shared" si="188"/>
        <v>-209</v>
      </c>
      <c r="CP159" s="45"/>
      <c r="CQ159" s="47">
        <f t="shared" si="189"/>
        <v>0</v>
      </c>
      <c r="CR159" s="45"/>
      <c r="CS159" s="48">
        <f t="shared" si="167"/>
        <v>22.8</v>
      </c>
      <c r="CT159" s="45"/>
      <c r="CU159" s="48">
        <f t="shared" si="190"/>
        <v>2291</v>
      </c>
      <c r="CV159" s="45"/>
      <c r="CW159" s="48">
        <f t="shared" si="191"/>
        <v>-2268.1999999999998</v>
      </c>
      <c r="CX159" s="45"/>
      <c r="CY159" s="47">
        <f t="shared" si="192"/>
        <v>9.9500000000000005E-3</v>
      </c>
    </row>
    <row r="160" spans="1:103" x14ac:dyDescent="0.35">
      <c r="A160" s="42"/>
      <c r="B160" s="42"/>
      <c r="C160" s="42"/>
      <c r="D160" s="42"/>
      <c r="E160" s="42"/>
      <c r="F160" s="42" t="s">
        <v>153</v>
      </c>
      <c r="G160" s="42"/>
      <c r="H160" s="42"/>
      <c r="I160" s="48">
        <v>-0.04</v>
      </c>
      <c r="J160" s="45"/>
      <c r="K160" s="48">
        <v>42</v>
      </c>
      <c r="L160" s="45"/>
      <c r="M160" s="48">
        <f t="shared" si="168"/>
        <v>-42.04</v>
      </c>
      <c r="N160" s="45"/>
      <c r="O160" s="47">
        <f t="shared" si="169"/>
        <v>-9.5E-4</v>
      </c>
      <c r="P160" s="45"/>
      <c r="Q160" s="48">
        <v>-5.01</v>
      </c>
      <c r="R160" s="45"/>
      <c r="S160" s="48">
        <v>42</v>
      </c>
      <c r="T160" s="45"/>
      <c r="U160" s="48">
        <f t="shared" si="170"/>
        <v>-47.01</v>
      </c>
      <c r="V160" s="45"/>
      <c r="W160" s="47">
        <f t="shared" si="171"/>
        <v>-0.11928999999999999</v>
      </c>
      <c r="X160" s="45"/>
      <c r="Y160" s="48">
        <v>0</v>
      </c>
      <c r="Z160" s="45"/>
      <c r="AA160" s="48">
        <v>42</v>
      </c>
      <c r="AB160" s="45"/>
      <c r="AC160" s="48">
        <f t="shared" si="172"/>
        <v>-42</v>
      </c>
      <c r="AD160" s="45"/>
      <c r="AE160" s="47">
        <f t="shared" si="173"/>
        <v>0</v>
      </c>
      <c r="AF160" s="45"/>
      <c r="AG160" s="48">
        <v>0</v>
      </c>
      <c r="AH160" s="45"/>
      <c r="AI160" s="48">
        <v>42</v>
      </c>
      <c r="AJ160" s="45"/>
      <c r="AK160" s="48">
        <f t="shared" si="174"/>
        <v>-42</v>
      </c>
      <c r="AL160" s="45"/>
      <c r="AM160" s="47">
        <f t="shared" si="175"/>
        <v>0</v>
      </c>
      <c r="AN160" s="45"/>
      <c r="AO160" s="48">
        <v>0</v>
      </c>
      <c r="AP160" s="45"/>
      <c r="AQ160" s="48">
        <v>42</v>
      </c>
      <c r="AR160" s="45"/>
      <c r="AS160" s="48">
        <f t="shared" si="176"/>
        <v>-42</v>
      </c>
      <c r="AT160" s="45"/>
      <c r="AU160" s="47">
        <f t="shared" si="177"/>
        <v>0</v>
      </c>
      <c r="AV160" s="45"/>
      <c r="AW160" s="48">
        <v>0</v>
      </c>
      <c r="AX160" s="45"/>
      <c r="AY160" s="48">
        <v>42</v>
      </c>
      <c r="AZ160" s="45"/>
      <c r="BA160" s="48">
        <f t="shared" si="178"/>
        <v>-42</v>
      </c>
      <c r="BB160" s="45"/>
      <c r="BC160" s="47">
        <f t="shared" si="179"/>
        <v>0</v>
      </c>
      <c r="BD160" s="45"/>
      <c r="BE160" s="48">
        <v>88</v>
      </c>
      <c r="BF160" s="45"/>
      <c r="BG160" s="48">
        <v>42</v>
      </c>
      <c r="BH160" s="45"/>
      <c r="BI160" s="48">
        <f t="shared" si="180"/>
        <v>46</v>
      </c>
      <c r="BJ160" s="45"/>
      <c r="BK160" s="47">
        <f t="shared" si="181"/>
        <v>2.09524</v>
      </c>
      <c r="BL160" s="45"/>
      <c r="BM160" s="48">
        <v>3</v>
      </c>
      <c r="BN160" s="45"/>
      <c r="BO160" s="48">
        <v>42</v>
      </c>
      <c r="BP160" s="45"/>
      <c r="BQ160" s="48">
        <f t="shared" si="182"/>
        <v>-39</v>
      </c>
      <c r="BR160" s="45"/>
      <c r="BS160" s="47">
        <f t="shared" si="183"/>
        <v>7.1429999999999993E-2</v>
      </c>
      <c r="BT160" s="45"/>
      <c r="BU160" s="48">
        <v>0</v>
      </c>
      <c r="BV160" s="45"/>
      <c r="BW160" s="48">
        <v>41</v>
      </c>
      <c r="BX160" s="45"/>
      <c r="BY160" s="48">
        <f t="shared" si="184"/>
        <v>-41</v>
      </c>
      <c r="BZ160" s="45"/>
      <c r="CA160" s="47">
        <f t="shared" si="185"/>
        <v>0</v>
      </c>
      <c r="CB160" s="45"/>
      <c r="CC160" s="48">
        <v>125</v>
      </c>
      <c r="CD160" s="45"/>
      <c r="CE160" s="48">
        <v>41</v>
      </c>
      <c r="CF160" s="45"/>
      <c r="CG160" s="48">
        <f t="shared" si="186"/>
        <v>84</v>
      </c>
      <c r="CH160" s="45"/>
      <c r="CI160" s="47">
        <f t="shared" si="187"/>
        <v>3.0487799999999998</v>
      </c>
      <c r="CJ160" s="45"/>
      <c r="CK160" s="48">
        <v>150</v>
      </c>
      <c r="CL160" s="45"/>
      <c r="CM160" s="48">
        <v>41</v>
      </c>
      <c r="CN160" s="45"/>
      <c r="CO160" s="48">
        <f t="shared" si="188"/>
        <v>109</v>
      </c>
      <c r="CP160" s="45"/>
      <c r="CQ160" s="47">
        <f t="shared" si="189"/>
        <v>3.6585399999999999</v>
      </c>
      <c r="CR160" s="45"/>
      <c r="CS160" s="48">
        <f t="shared" si="167"/>
        <v>360.95</v>
      </c>
      <c r="CT160" s="45"/>
      <c r="CU160" s="48">
        <f t="shared" si="190"/>
        <v>459</v>
      </c>
      <c r="CV160" s="45"/>
      <c r="CW160" s="48">
        <f t="shared" si="191"/>
        <v>-98.05</v>
      </c>
      <c r="CX160" s="45"/>
      <c r="CY160" s="47">
        <f t="shared" si="192"/>
        <v>0.78637999999999997</v>
      </c>
    </row>
    <row r="161" spans="1:103" x14ac:dyDescent="0.35">
      <c r="A161" s="42"/>
      <c r="B161" s="42"/>
      <c r="C161" s="42"/>
      <c r="D161" s="42"/>
      <c r="E161" s="42"/>
      <c r="F161" s="42" t="s">
        <v>152</v>
      </c>
      <c r="G161" s="42"/>
      <c r="H161" s="42"/>
      <c r="I161" s="48">
        <v>0</v>
      </c>
      <c r="J161" s="45"/>
      <c r="K161" s="48">
        <v>100</v>
      </c>
      <c r="L161" s="45"/>
      <c r="M161" s="48">
        <f t="shared" si="168"/>
        <v>-100</v>
      </c>
      <c r="N161" s="45"/>
      <c r="O161" s="47">
        <f t="shared" si="169"/>
        <v>0</v>
      </c>
      <c r="P161" s="45"/>
      <c r="Q161" s="48">
        <v>35</v>
      </c>
      <c r="R161" s="45"/>
      <c r="S161" s="48">
        <v>100</v>
      </c>
      <c r="T161" s="45"/>
      <c r="U161" s="48">
        <f t="shared" si="170"/>
        <v>-65</v>
      </c>
      <c r="V161" s="45"/>
      <c r="W161" s="47">
        <f t="shared" si="171"/>
        <v>0.35</v>
      </c>
      <c r="X161" s="45"/>
      <c r="Y161" s="48">
        <v>82.7</v>
      </c>
      <c r="Z161" s="45"/>
      <c r="AA161" s="48">
        <v>100</v>
      </c>
      <c r="AB161" s="45"/>
      <c r="AC161" s="48">
        <f t="shared" si="172"/>
        <v>-17.3</v>
      </c>
      <c r="AD161" s="45"/>
      <c r="AE161" s="47">
        <f t="shared" si="173"/>
        <v>0.82699999999999996</v>
      </c>
      <c r="AF161" s="45"/>
      <c r="AG161" s="48">
        <v>84.02</v>
      </c>
      <c r="AH161" s="45"/>
      <c r="AI161" s="48">
        <v>100</v>
      </c>
      <c r="AJ161" s="45"/>
      <c r="AK161" s="48">
        <f t="shared" si="174"/>
        <v>-15.98</v>
      </c>
      <c r="AL161" s="45"/>
      <c r="AM161" s="47">
        <f t="shared" si="175"/>
        <v>0.84019999999999995</v>
      </c>
      <c r="AN161" s="45"/>
      <c r="AO161" s="48">
        <v>19.07</v>
      </c>
      <c r="AP161" s="45"/>
      <c r="AQ161" s="48">
        <v>100</v>
      </c>
      <c r="AR161" s="45"/>
      <c r="AS161" s="48">
        <f t="shared" si="176"/>
        <v>-80.930000000000007</v>
      </c>
      <c r="AT161" s="45"/>
      <c r="AU161" s="47">
        <f t="shared" si="177"/>
        <v>0.19070000000000001</v>
      </c>
      <c r="AV161" s="45"/>
      <c r="AW161" s="48">
        <v>95.7</v>
      </c>
      <c r="AX161" s="45"/>
      <c r="AY161" s="48">
        <v>100</v>
      </c>
      <c r="AZ161" s="45"/>
      <c r="BA161" s="48">
        <f t="shared" si="178"/>
        <v>-4.3</v>
      </c>
      <c r="BB161" s="45"/>
      <c r="BC161" s="47">
        <f t="shared" si="179"/>
        <v>0.95699999999999996</v>
      </c>
      <c r="BD161" s="45"/>
      <c r="BE161" s="48">
        <v>0</v>
      </c>
      <c r="BF161" s="45"/>
      <c r="BG161" s="48">
        <v>100</v>
      </c>
      <c r="BH161" s="45"/>
      <c r="BI161" s="48">
        <f t="shared" si="180"/>
        <v>-100</v>
      </c>
      <c r="BJ161" s="45"/>
      <c r="BK161" s="47">
        <f t="shared" si="181"/>
        <v>0</v>
      </c>
      <c r="BL161" s="45"/>
      <c r="BM161" s="48">
        <v>34.46</v>
      </c>
      <c r="BN161" s="45"/>
      <c r="BO161" s="48">
        <v>100</v>
      </c>
      <c r="BP161" s="45"/>
      <c r="BQ161" s="48">
        <f t="shared" si="182"/>
        <v>-65.540000000000006</v>
      </c>
      <c r="BR161" s="45"/>
      <c r="BS161" s="47">
        <f t="shared" si="183"/>
        <v>0.34460000000000002</v>
      </c>
      <c r="BT161" s="45"/>
      <c r="BU161" s="48">
        <v>42.31</v>
      </c>
      <c r="BV161" s="45"/>
      <c r="BW161" s="48">
        <v>100</v>
      </c>
      <c r="BX161" s="45"/>
      <c r="BY161" s="48">
        <f t="shared" si="184"/>
        <v>-57.69</v>
      </c>
      <c r="BZ161" s="45"/>
      <c r="CA161" s="47">
        <f t="shared" si="185"/>
        <v>0.42309999999999998</v>
      </c>
      <c r="CB161" s="45"/>
      <c r="CC161" s="48">
        <v>-43.51</v>
      </c>
      <c r="CD161" s="45"/>
      <c r="CE161" s="48">
        <v>100</v>
      </c>
      <c r="CF161" s="45"/>
      <c r="CG161" s="48">
        <f t="shared" si="186"/>
        <v>-143.51</v>
      </c>
      <c r="CH161" s="45"/>
      <c r="CI161" s="47">
        <f t="shared" si="187"/>
        <v>-0.43509999999999999</v>
      </c>
      <c r="CJ161" s="45"/>
      <c r="CK161" s="48">
        <v>58.85</v>
      </c>
      <c r="CL161" s="45"/>
      <c r="CM161" s="48">
        <v>100</v>
      </c>
      <c r="CN161" s="45"/>
      <c r="CO161" s="48">
        <f t="shared" si="188"/>
        <v>-41.15</v>
      </c>
      <c r="CP161" s="45"/>
      <c r="CQ161" s="47">
        <f t="shared" si="189"/>
        <v>0.58850000000000002</v>
      </c>
      <c r="CR161" s="45"/>
      <c r="CS161" s="48">
        <f t="shared" si="167"/>
        <v>408.6</v>
      </c>
      <c r="CT161" s="45"/>
      <c r="CU161" s="48">
        <f t="shared" si="190"/>
        <v>1100</v>
      </c>
      <c r="CV161" s="45"/>
      <c r="CW161" s="48">
        <f t="shared" si="191"/>
        <v>-691.4</v>
      </c>
      <c r="CX161" s="45"/>
      <c r="CY161" s="47">
        <f t="shared" si="192"/>
        <v>0.37145</v>
      </c>
    </row>
    <row r="162" spans="1:103" x14ac:dyDescent="0.35">
      <c r="A162" s="42"/>
      <c r="B162" s="42"/>
      <c r="C162" s="42"/>
      <c r="D162" s="42"/>
      <c r="E162" s="42"/>
      <c r="F162" s="42" t="s">
        <v>151</v>
      </c>
      <c r="G162" s="42"/>
      <c r="H162" s="42"/>
      <c r="I162" s="48">
        <v>0</v>
      </c>
      <c r="J162" s="45"/>
      <c r="K162" s="48">
        <v>477</v>
      </c>
      <c r="L162" s="45"/>
      <c r="M162" s="48">
        <f t="shared" si="168"/>
        <v>-477</v>
      </c>
      <c r="N162" s="45"/>
      <c r="O162" s="47">
        <f t="shared" si="169"/>
        <v>0</v>
      </c>
      <c r="P162" s="45"/>
      <c r="Q162" s="48">
        <v>0</v>
      </c>
      <c r="R162" s="45"/>
      <c r="S162" s="48">
        <v>477</v>
      </c>
      <c r="T162" s="45"/>
      <c r="U162" s="48">
        <f t="shared" si="170"/>
        <v>-477</v>
      </c>
      <c r="V162" s="45"/>
      <c r="W162" s="47">
        <f t="shared" si="171"/>
        <v>0</v>
      </c>
      <c r="X162" s="45"/>
      <c r="Y162" s="48">
        <v>0</v>
      </c>
      <c r="Z162" s="45"/>
      <c r="AA162" s="48">
        <v>477</v>
      </c>
      <c r="AB162" s="45"/>
      <c r="AC162" s="48">
        <f t="shared" si="172"/>
        <v>-477</v>
      </c>
      <c r="AD162" s="45"/>
      <c r="AE162" s="47">
        <f t="shared" si="173"/>
        <v>0</v>
      </c>
      <c r="AF162" s="45"/>
      <c r="AG162" s="48">
        <v>0</v>
      </c>
      <c r="AH162" s="45"/>
      <c r="AI162" s="48">
        <v>477</v>
      </c>
      <c r="AJ162" s="45"/>
      <c r="AK162" s="48">
        <f t="shared" si="174"/>
        <v>-477</v>
      </c>
      <c r="AL162" s="45"/>
      <c r="AM162" s="47">
        <f t="shared" si="175"/>
        <v>0</v>
      </c>
      <c r="AN162" s="45"/>
      <c r="AO162" s="48">
        <v>0</v>
      </c>
      <c r="AP162" s="45"/>
      <c r="AQ162" s="48">
        <v>477</v>
      </c>
      <c r="AR162" s="45"/>
      <c r="AS162" s="48">
        <f t="shared" si="176"/>
        <v>-477</v>
      </c>
      <c r="AT162" s="45"/>
      <c r="AU162" s="47">
        <f t="shared" si="177"/>
        <v>0</v>
      </c>
      <c r="AV162" s="45"/>
      <c r="AW162" s="48">
        <v>0</v>
      </c>
      <c r="AX162" s="45"/>
      <c r="AY162" s="48">
        <v>477</v>
      </c>
      <c r="AZ162" s="45"/>
      <c r="BA162" s="48">
        <f t="shared" si="178"/>
        <v>-477</v>
      </c>
      <c r="BB162" s="45"/>
      <c r="BC162" s="47">
        <f t="shared" si="179"/>
        <v>0</v>
      </c>
      <c r="BD162" s="45"/>
      <c r="BE162" s="48">
        <v>0</v>
      </c>
      <c r="BF162" s="45"/>
      <c r="BG162" s="48">
        <v>477</v>
      </c>
      <c r="BH162" s="45"/>
      <c r="BI162" s="48">
        <f t="shared" si="180"/>
        <v>-477</v>
      </c>
      <c r="BJ162" s="45"/>
      <c r="BK162" s="47">
        <f t="shared" si="181"/>
        <v>0</v>
      </c>
      <c r="BL162" s="45"/>
      <c r="BM162" s="48">
        <v>0</v>
      </c>
      <c r="BN162" s="45"/>
      <c r="BO162" s="48">
        <v>476</v>
      </c>
      <c r="BP162" s="45"/>
      <c r="BQ162" s="48">
        <f t="shared" si="182"/>
        <v>-476</v>
      </c>
      <c r="BR162" s="45"/>
      <c r="BS162" s="47">
        <f t="shared" si="183"/>
        <v>0</v>
      </c>
      <c r="BT162" s="45"/>
      <c r="BU162" s="48">
        <v>0</v>
      </c>
      <c r="BV162" s="45"/>
      <c r="BW162" s="48">
        <v>476</v>
      </c>
      <c r="BX162" s="45"/>
      <c r="BY162" s="48">
        <f t="shared" si="184"/>
        <v>-476</v>
      </c>
      <c r="BZ162" s="45"/>
      <c r="CA162" s="47">
        <f t="shared" si="185"/>
        <v>0</v>
      </c>
      <c r="CB162" s="45"/>
      <c r="CC162" s="48">
        <v>16.649999999999999</v>
      </c>
      <c r="CD162" s="45"/>
      <c r="CE162" s="48">
        <v>476</v>
      </c>
      <c r="CF162" s="45"/>
      <c r="CG162" s="48">
        <f t="shared" si="186"/>
        <v>-459.35</v>
      </c>
      <c r="CH162" s="45"/>
      <c r="CI162" s="47">
        <f t="shared" si="187"/>
        <v>3.4979999999999997E-2</v>
      </c>
      <c r="CJ162" s="45"/>
      <c r="CK162" s="48">
        <v>551.38</v>
      </c>
      <c r="CL162" s="45"/>
      <c r="CM162" s="48">
        <v>476</v>
      </c>
      <c r="CN162" s="45"/>
      <c r="CO162" s="48">
        <f t="shared" si="188"/>
        <v>75.38</v>
      </c>
      <c r="CP162" s="45"/>
      <c r="CQ162" s="47">
        <f t="shared" si="189"/>
        <v>1.1583600000000001</v>
      </c>
      <c r="CR162" s="45"/>
      <c r="CS162" s="48">
        <f t="shared" si="167"/>
        <v>568.03</v>
      </c>
      <c r="CT162" s="45"/>
      <c r="CU162" s="48">
        <f t="shared" si="190"/>
        <v>5243</v>
      </c>
      <c r="CV162" s="45"/>
      <c r="CW162" s="48">
        <f t="shared" si="191"/>
        <v>-4674.97</v>
      </c>
      <c r="CX162" s="45"/>
      <c r="CY162" s="47">
        <f t="shared" si="192"/>
        <v>0.10834000000000001</v>
      </c>
    </row>
    <row r="163" spans="1:103" ht="21.75" thickBot="1" x14ac:dyDescent="0.4">
      <c r="A163" s="42"/>
      <c r="B163" s="42"/>
      <c r="C163" s="42"/>
      <c r="D163" s="42"/>
      <c r="E163" s="42"/>
      <c r="F163" s="42" t="s">
        <v>150</v>
      </c>
      <c r="G163" s="42"/>
      <c r="H163" s="42"/>
      <c r="I163" s="50">
        <v>298.56</v>
      </c>
      <c r="J163" s="45"/>
      <c r="K163" s="50">
        <v>0</v>
      </c>
      <c r="L163" s="45"/>
      <c r="M163" s="50">
        <f t="shared" si="168"/>
        <v>298.56</v>
      </c>
      <c r="N163" s="45"/>
      <c r="O163" s="49">
        <f t="shared" si="169"/>
        <v>1</v>
      </c>
      <c r="P163" s="45"/>
      <c r="Q163" s="50">
        <v>193.79</v>
      </c>
      <c r="R163" s="45"/>
      <c r="S163" s="50">
        <v>0</v>
      </c>
      <c r="T163" s="45"/>
      <c r="U163" s="50">
        <f t="shared" si="170"/>
        <v>193.79</v>
      </c>
      <c r="V163" s="45"/>
      <c r="W163" s="49">
        <f t="shared" si="171"/>
        <v>1</v>
      </c>
      <c r="X163" s="45"/>
      <c r="Y163" s="50">
        <v>257.48</v>
      </c>
      <c r="Z163" s="45"/>
      <c r="AA163" s="50">
        <v>0</v>
      </c>
      <c r="AB163" s="45"/>
      <c r="AC163" s="50">
        <f t="shared" si="172"/>
        <v>257.48</v>
      </c>
      <c r="AD163" s="45"/>
      <c r="AE163" s="49">
        <f t="shared" si="173"/>
        <v>1</v>
      </c>
      <c r="AF163" s="45"/>
      <c r="AG163" s="50">
        <v>88.43</v>
      </c>
      <c r="AH163" s="45"/>
      <c r="AI163" s="50">
        <v>0</v>
      </c>
      <c r="AJ163" s="45"/>
      <c r="AK163" s="50">
        <f t="shared" si="174"/>
        <v>88.43</v>
      </c>
      <c r="AL163" s="45"/>
      <c r="AM163" s="49">
        <f t="shared" si="175"/>
        <v>1</v>
      </c>
      <c r="AN163" s="45"/>
      <c r="AO163" s="50">
        <v>1428.24</v>
      </c>
      <c r="AP163" s="45"/>
      <c r="AQ163" s="50">
        <v>0</v>
      </c>
      <c r="AR163" s="45"/>
      <c r="AS163" s="50">
        <f t="shared" si="176"/>
        <v>1428.24</v>
      </c>
      <c r="AT163" s="45"/>
      <c r="AU163" s="49">
        <f t="shared" si="177"/>
        <v>1</v>
      </c>
      <c r="AV163" s="45"/>
      <c r="AW163" s="50">
        <v>290.86</v>
      </c>
      <c r="AX163" s="45"/>
      <c r="AY163" s="50">
        <v>0</v>
      </c>
      <c r="AZ163" s="45"/>
      <c r="BA163" s="50">
        <f t="shared" si="178"/>
        <v>290.86</v>
      </c>
      <c r="BB163" s="45"/>
      <c r="BC163" s="49">
        <f t="shared" si="179"/>
        <v>1</v>
      </c>
      <c r="BD163" s="45"/>
      <c r="BE163" s="50">
        <v>0</v>
      </c>
      <c r="BF163" s="45"/>
      <c r="BG163" s="50"/>
      <c r="BH163" s="45"/>
      <c r="BI163" s="50"/>
      <c r="BJ163" s="45"/>
      <c r="BK163" s="49"/>
      <c r="BL163" s="45"/>
      <c r="BM163" s="50">
        <v>3.95</v>
      </c>
      <c r="BN163" s="45"/>
      <c r="BO163" s="50"/>
      <c r="BP163" s="45"/>
      <c r="BQ163" s="50"/>
      <c r="BR163" s="45"/>
      <c r="BS163" s="49"/>
      <c r="BT163" s="45"/>
      <c r="BU163" s="50">
        <v>101.11</v>
      </c>
      <c r="BV163" s="45"/>
      <c r="BW163" s="50"/>
      <c r="BX163" s="45"/>
      <c r="BY163" s="50"/>
      <c r="BZ163" s="45"/>
      <c r="CA163" s="49"/>
      <c r="CB163" s="45"/>
      <c r="CC163" s="50">
        <v>76.75</v>
      </c>
      <c r="CD163" s="45"/>
      <c r="CE163" s="50"/>
      <c r="CF163" s="45"/>
      <c r="CG163" s="50"/>
      <c r="CH163" s="45"/>
      <c r="CI163" s="49"/>
      <c r="CJ163" s="45"/>
      <c r="CK163" s="50">
        <v>609.08000000000004</v>
      </c>
      <c r="CL163" s="45"/>
      <c r="CM163" s="50"/>
      <c r="CN163" s="45"/>
      <c r="CO163" s="50"/>
      <c r="CP163" s="45"/>
      <c r="CQ163" s="49"/>
      <c r="CR163" s="45"/>
      <c r="CS163" s="50">
        <f t="shared" si="167"/>
        <v>3348.25</v>
      </c>
      <c r="CT163" s="45"/>
      <c r="CU163" s="50">
        <f t="shared" si="190"/>
        <v>0</v>
      </c>
      <c r="CV163" s="45"/>
      <c r="CW163" s="50">
        <f t="shared" si="191"/>
        <v>3348.25</v>
      </c>
      <c r="CX163" s="45"/>
      <c r="CY163" s="49">
        <f t="shared" si="192"/>
        <v>1</v>
      </c>
    </row>
    <row r="164" spans="1:103" x14ac:dyDescent="0.35">
      <c r="A164" s="42"/>
      <c r="B164" s="42"/>
      <c r="C164" s="42"/>
      <c r="D164" s="42"/>
      <c r="E164" s="42" t="s">
        <v>149</v>
      </c>
      <c r="F164" s="42"/>
      <c r="G164" s="42"/>
      <c r="H164" s="42"/>
      <c r="I164" s="48">
        <f>ROUND(SUM(I155:I163),5)</f>
        <v>360.72</v>
      </c>
      <c r="J164" s="45"/>
      <c r="K164" s="48">
        <f>ROUND(SUM(K155:K163),5)</f>
        <v>1337</v>
      </c>
      <c r="L164" s="45"/>
      <c r="M164" s="48">
        <f t="shared" si="168"/>
        <v>-976.28</v>
      </c>
      <c r="N164" s="45"/>
      <c r="O164" s="47">
        <f t="shared" si="169"/>
        <v>0.26979999999999998</v>
      </c>
      <c r="P164" s="45"/>
      <c r="Q164" s="48">
        <f>ROUND(SUM(Q155:Q163),5)</f>
        <v>859.77</v>
      </c>
      <c r="R164" s="45"/>
      <c r="S164" s="48">
        <f>ROUND(SUM(S155:S163),5)</f>
        <v>1337</v>
      </c>
      <c r="T164" s="45"/>
      <c r="U164" s="48">
        <f t="shared" si="170"/>
        <v>-477.23</v>
      </c>
      <c r="V164" s="45"/>
      <c r="W164" s="47">
        <f t="shared" si="171"/>
        <v>0.64305999999999996</v>
      </c>
      <c r="X164" s="45"/>
      <c r="Y164" s="48">
        <f>ROUND(SUM(Y155:Y163),5)</f>
        <v>13531.85</v>
      </c>
      <c r="Z164" s="45"/>
      <c r="AA164" s="48">
        <f>ROUND(SUM(AA155:AA163),5)</f>
        <v>1337</v>
      </c>
      <c r="AB164" s="45"/>
      <c r="AC164" s="48">
        <f t="shared" si="172"/>
        <v>12194.85</v>
      </c>
      <c r="AD164" s="45"/>
      <c r="AE164" s="47">
        <f t="shared" si="173"/>
        <v>10.12105</v>
      </c>
      <c r="AF164" s="45"/>
      <c r="AG164" s="48">
        <f>ROUND(SUM(AG155:AG163),5)</f>
        <v>691.95</v>
      </c>
      <c r="AH164" s="45"/>
      <c r="AI164" s="48">
        <f>ROUND(SUM(AI155:AI163),5)</f>
        <v>1337</v>
      </c>
      <c r="AJ164" s="45"/>
      <c r="AK164" s="48">
        <f t="shared" si="174"/>
        <v>-645.04999999999995</v>
      </c>
      <c r="AL164" s="45"/>
      <c r="AM164" s="47">
        <f t="shared" si="175"/>
        <v>0.51754</v>
      </c>
      <c r="AN164" s="45"/>
      <c r="AO164" s="48">
        <f>ROUND(SUM(AO155:AO163),5)</f>
        <v>3402.18</v>
      </c>
      <c r="AP164" s="45"/>
      <c r="AQ164" s="48">
        <f>ROUND(SUM(AQ155:AQ163),5)</f>
        <v>1337</v>
      </c>
      <c r="AR164" s="45"/>
      <c r="AS164" s="48">
        <f t="shared" si="176"/>
        <v>2065.1799999999998</v>
      </c>
      <c r="AT164" s="45"/>
      <c r="AU164" s="47">
        <f t="shared" si="177"/>
        <v>2.5446399999999998</v>
      </c>
      <c r="AV164" s="45"/>
      <c r="AW164" s="48">
        <f>ROUND(SUM(AW155:AW163),5)</f>
        <v>919.71</v>
      </c>
      <c r="AX164" s="45"/>
      <c r="AY164" s="48">
        <f>ROUND(SUM(AY155:AY163),5)</f>
        <v>1337</v>
      </c>
      <c r="AZ164" s="45"/>
      <c r="BA164" s="48">
        <f t="shared" si="178"/>
        <v>-417.29</v>
      </c>
      <c r="BB164" s="45"/>
      <c r="BC164" s="47">
        <f t="shared" si="179"/>
        <v>0.68789</v>
      </c>
      <c r="BD164" s="45"/>
      <c r="BE164" s="48">
        <f>ROUND(SUM(BE155:BE163),5)</f>
        <v>5486.94</v>
      </c>
      <c r="BF164" s="45"/>
      <c r="BG164" s="48">
        <f>ROUND(SUM(BG155:BG163),5)</f>
        <v>1338</v>
      </c>
      <c r="BH164" s="45"/>
      <c r="BI164" s="48">
        <f>ROUND((BE164-BG164),5)</f>
        <v>4148.9399999999996</v>
      </c>
      <c r="BJ164" s="45"/>
      <c r="BK164" s="47">
        <f>ROUND(IF(BG164=0, IF(BE164=0, 0, 1), BE164/BG164),5)</f>
        <v>4.1008500000000003</v>
      </c>
      <c r="BL164" s="45"/>
      <c r="BM164" s="48">
        <f>ROUND(SUM(BM155:BM163),5)</f>
        <v>6093.61</v>
      </c>
      <c r="BN164" s="45"/>
      <c r="BO164" s="48">
        <f>ROUND(SUM(BO155:BO163),5)</f>
        <v>1337</v>
      </c>
      <c r="BP164" s="45"/>
      <c r="BQ164" s="48">
        <f>ROUND((BM164-BO164),5)</f>
        <v>4756.6099999999997</v>
      </c>
      <c r="BR164" s="45"/>
      <c r="BS164" s="47">
        <f>ROUND(IF(BO164=0, IF(BM164=0, 0, 1), BM164/BO164),5)</f>
        <v>4.5576699999999999</v>
      </c>
      <c r="BT164" s="45"/>
      <c r="BU164" s="48">
        <f>ROUND(SUM(BU155:BU163),5)</f>
        <v>8034.04</v>
      </c>
      <c r="BV164" s="45"/>
      <c r="BW164" s="48">
        <f>ROUND(SUM(BW155:BW163),5)</f>
        <v>1338</v>
      </c>
      <c r="BX164" s="45"/>
      <c r="BY164" s="48">
        <f>ROUND((BU164-BW164),5)</f>
        <v>6696.04</v>
      </c>
      <c r="BZ164" s="45"/>
      <c r="CA164" s="47">
        <f>ROUND(IF(BW164=0, IF(BU164=0, 0, 1), BU164/BW164),5)</f>
        <v>6.0045099999999998</v>
      </c>
      <c r="CB164" s="45"/>
      <c r="CC164" s="48">
        <f>ROUND(SUM(CC155:CC163),5)</f>
        <v>219.09</v>
      </c>
      <c r="CD164" s="45"/>
      <c r="CE164" s="48">
        <f>ROUND(SUM(CE155:CE163),5)</f>
        <v>1338</v>
      </c>
      <c r="CF164" s="45"/>
      <c r="CG164" s="48">
        <f>ROUND((CC164-CE164),5)</f>
        <v>-1118.9100000000001</v>
      </c>
      <c r="CH164" s="45"/>
      <c r="CI164" s="47">
        <f>ROUND(IF(CE164=0, IF(CC164=0, 0, 1), CC164/CE164),5)</f>
        <v>0.16374</v>
      </c>
      <c r="CJ164" s="45"/>
      <c r="CK164" s="48">
        <f>ROUND(SUM(CK155:CK163),5)</f>
        <v>1371.31</v>
      </c>
      <c r="CL164" s="45"/>
      <c r="CM164" s="48">
        <f>ROUND(SUM(CM155:CM163),5)</f>
        <v>1338</v>
      </c>
      <c r="CN164" s="45"/>
      <c r="CO164" s="48">
        <f>ROUND((CK164-CM164),5)</f>
        <v>33.31</v>
      </c>
      <c r="CP164" s="45"/>
      <c r="CQ164" s="47">
        <f>ROUND(IF(CM164=0, IF(CK164=0, 0, 1), CK164/CM164),5)</f>
        <v>1.0248999999999999</v>
      </c>
      <c r="CR164" s="45"/>
      <c r="CS164" s="48">
        <f t="shared" si="167"/>
        <v>40971.17</v>
      </c>
      <c r="CT164" s="45"/>
      <c r="CU164" s="48">
        <f t="shared" si="190"/>
        <v>14711</v>
      </c>
      <c r="CV164" s="45"/>
      <c r="CW164" s="48">
        <f t="shared" si="191"/>
        <v>26260.17</v>
      </c>
      <c r="CX164" s="45"/>
      <c r="CY164" s="47">
        <f t="shared" si="192"/>
        <v>2.7850700000000002</v>
      </c>
    </row>
    <row r="165" spans="1:103" x14ac:dyDescent="0.35">
      <c r="A165" s="42"/>
      <c r="B165" s="42"/>
      <c r="C165" s="42"/>
      <c r="D165" s="42"/>
      <c r="E165" s="42" t="s">
        <v>148</v>
      </c>
      <c r="F165" s="42"/>
      <c r="G165" s="42"/>
      <c r="H165" s="42"/>
      <c r="I165" s="48"/>
      <c r="J165" s="45"/>
      <c r="K165" s="48"/>
      <c r="L165" s="45"/>
      <c r="M165" s="48"/>
      <c r="N165" s="45"/>
      <c r="O165" s="47"/>
      <c r="P165" s="45"/>
      <c r="Q165" s="48"/>
      <c r="R165" s="45"/>
      <c r="S165" s="48"/>
      <c r="T165" s="45"/>
      <c r="U165" s="48"/>
      <c r="V165" s="45"/>
      <c r="W165" s="47"/>
      <c r="X165" s="45"/>
      <c r="Y165" s="48"/>
      <c r="Z165" s="45"/>
      <c r="AA165" s="48"/>
      <c r="AB165" s="45"/>
      <c r="AC165" s="48"/>
      <c r="AD165" s="45"/>
      <c r="AE165" s="47"/>
      <c r="AF165" s="45"/>
      <c r="AG165" s="48"/>
      <c r="AH165" s="45"/>
      <c r="AI165" s="48"/>
      <c r="AJ165" s="45"/>
      <c r="AK165" s="48"/>
      <c r="AL165" s="45"/>
      <c r="AM165" s="47"/>
      <c r="AN165" s="45"/>
      <c r="AO165" s="48"/>
      <c r="AP165" s="45"/>
      <c r="AQ165" s="48"/>
      <c r="AR165" s="45"/>
      <c r="AS165" s="48"/>
      <c r="AT165" s="45"/>
      <c r="AU165" s="47"/>
      <c r="AV165" s="45"/>
      <c r="AW165" s="48"/>
      <c r="AX165" s="45"/>
      <c r="AY165" s="48"/>
      <c r="AZ165" s="45"/>
      <c r="BA165" s="48"/>
      <c r="BB165" s="45"/>
      <c r="BC165" s="47"/>
      <c r="BD165" s="45"/>
      <c r="BE165" s="48"/>
      <c r="BF165" s="45"/>
      <c r="BG165" s="48"/>
      <c r="BH165" s="45"/>
      <c r="BI165" s="48"/>
      <c r="BJ165" s="45"/>
      <c r="BK165" s="47"/>
      <c r="BL165" s="45"/>
      <c r="BM165" s="48"/>
      <c r="BN165" s="45"/>
      <c r="BO165" s="48"/>
      <c r="BP165" s="45"/>
      <c r="BQ165" s="48"/>
      <c r="BR165" s="45"/>
      <c r="BS165" s="47"/>
      <c r="BT165" s="45"/>
      <c r="BU165" s="48"/>
      <c r="BV165" s="45"/>
      <c r="BW165" s="48"/>
      <c r="BX165" s="45"/>
      <c r="BY165" s="48"/>
      <c r="BZ165" s="45"/>
      <c r="CA165" s="47"/>
      <c r="CB165" s="45"/>
      <c r="CC165" s="48"/>
      <c r="CD165" s="45"/>
      <c r="CE165" s="48"/>
      <c r="CF165" s="45"/>
      <c r="CG165" s="48"/>
      <c r="CH165" s="45"/>
      <c r="CI165" s="47"/>
      <c r="CJ165" s="45"/>
      <c r="CK165" s="48"/>
      <c r="CL165" s="45"/>
      <c r="CM165" s="48"/>
      <c r="CN165" s="45"/>
      <c r="CO165" s="48"/>
      <c r="CP165" s="45"/>
      <c r="CQ165" s="47"/>
      <c r="CR165" s="45"/>
      <c r="CS165" s="48"/>
      <c r="CT165" s="45"/>
      <c r="CU165" s="48"/>
      <c r="CV165" s="45"/>
      <c r="CW165" s="48"/>
      <c r="CX165" s="45"/>
      <c r="CY165" s="47"/>
    </row>
    <row r="166" spans="1:103" x14ac:dyDescent="0.35">
      <c r="A166" s="42"/>
      <c r="B166" s="42"/>
      <c r="C166" s="42"/>
      <c r="D166" s="42"/>
      <c r="E166" s="42"/>
      <c r="F166" s="42" t="s">
        <v>147</v>
      </c>
      <c r="G166" s="42"/>
      <c r="H166" s="42"/>
      <c r="I166" s="48">
        <v>1768.75</v>
      </c>
      <c r="J166" s="45"/>
      <c r="K166" s="48">
        <v>0</v>
      </c>
      <c r="L166" s="45"/>
      <c r="M166" s="48">
        <f t="shared" ref="M166:M173" si="193">ROUND((I166-K166),5)</f>
        <v>1768.75</v>
      </c>
      <c r="N166" s="45"/>
      <c r="O166" s="47">
        <f t="shared" ref="O166:O173" si="194">ROUND(IF(K166=0, IF(I166=0, 0, 1), I166/K166),5)</f>
        <v>1</v>
      </c>
      <c r="P166" s="45"/>
      <c r="Q166" s="48">
        <v>2665.52</v>
      </c>
      <c r="R166" s="45"/>
      <c r="S166" s="48">
        <v>0</v>
      </c>
      <c r="T166" s="45"/>
      <c r="U166" s="48">
        <f t="shared" ref="U166:U173" si="195">ROUND((Q166-S166),5)</f>
        <v>2665.52</v>
      </c>
      <c r="V166" s="45"/>
      <c r="W166" s="47">
        <f t="shared" ref="W166:W173" si="196">ROUND(IF(S166=0, IF(Q166=0, 0, 1), Q166/S166),5)</f>
        <v>1</v>
      </c>
      <c r="X166" s="45"/>
      <c r="Y166" s="48">
        <v>4199.05</v>
      </c>
      <c r="Z166" s="45"/>
      <c r="AA166" s="48">
        <v>0</v>
      </c>
      <c r="AB166" s="45"/>
      <c r="AC166" s="48">
        <f t="shared" ref="AC166:AC173" si="197">ROUND((Y166-AA166),5)</f>
        <v>4199.05</v>
      </c>
      <c r="AD166" s="45"/>
      <c r="AE166" s="47">
        <f t="shared" ref="AE166:AE173" si="198">ROUND(IF(AA166=0, IF(Y166=0, 0, 1), Y166/AA166),5)</f>
        <v>1</v>
      </c>
      <c r="AF166" s="45"/>
      <c r="AG166" s="48">
        <v>6627.77</v>
      </c>
      <c r="AH166" s="45"/>
      <c r="AI166" s="48">
        <v>0</v>
      </c>
      <c r="AJ166" s="45"/>
      <c r="AK166" s="48">
        <f t="shared" ref="AK166:AK173" si="199">ROUND((AG166-AI166),5)</f>
        <v>6627.77</v>
      </c>
      <c r="AL166" s="45"/>
      <c r="AM166" s="47">
        <f t="shared" ref="AM166:AM173" si="200">ROUND(IF(AI166=0, IF(AG166=0, 0, 1), AG166/AI166),5)</f>
        <v>1</v>
      </c>
      <c r="AN166" s="45"/>
      <c r="AO166" s="48">
        <v>2148.06</v>
      </c>
      <c r="AP166" s="45"/>
      <c r="AQ166" s="48">
        <v>0</v>
      </c>
      <c r="AR166" s="45"/>
      <c r="AS166" s="48">
        <f t="shared" ref="AS166:AS173" si="201">ROUND((AO166-AQ166),5)</f>
        <v>2148.06</v>
      </c>
      <c r="AT166" s="45"/>
      <c r="AU166" s="47">
        <f t="shared" ref="AU166:AU173" si="202">ROUND(IF(AQ166=0, IF(AO166=0, 0, 1), AO166/AQ166),5)</f>
        <v>1</v>
      </c>
      <c r="AV166" s="45"/>
      <c r="AW166" s="48">
        <v>5954.36</v>
      </c>
      <c r="AX166" s="45"/>
      <c r="AY166" s="48">
        <v>0</v>
      </c>
      <c r="AZ166" s="45"/>
      <c r="BA166" s="48">
        <f t="shared" ref="BA166:BA173" si="203">ROUND((AW166-AY166),5)</f>
        <v>5954.36</v>
      </c>
      <c r="BB166" s="45"/>
      <c r="BC166" s="47">
        <f t="shared" ref="BC166:BC173" si="204">ROUND(IF(AY166=0, IF(AW166=0, 0, 1), AW166/AY166),5)</f>
        <v>1</v>
      </c>
      <c r="BD166" s="45"/>
      <c r="BE166" s="48">
        <v>5652.59</v>
      </c>
      <c r="BF166" s="45"/>
      <c r="BG166" s="48"/>
      <c r="BH166" s="45"/>
      <c r="BI166" s="48"/>
      <c r="BJ166" s="45"/>
      <c r="BK166" s="47"/>
      <c r="BL166" s="45"/>
      <c r="BM166" s="48">
        <v>8019.91</v>
      </c>
      <c r="BN166" s="45"/>
      <c r="BO166" s="48"/>
      <c r="BP166" s="45"/>
      <c r="BQ166" s="48"/>
      <c r="BR166" s="45"/>
      <c r="BS166" s="47"/>
      <c r="BT166" s="45"/>
      <c r="BU166" s="48">
        <v>3745.38</v>
      </c>
      <c r="BV166" s="45"/>
      <c r="BW166" s="48"/>
      <c r="BX166" s="45"/>
      <c r="BY166" s="48"/>
      <c r="BZ166" s="45"/>
      <c r="CA166" s="47"/>
      <c r="CB166" s="45"/>
      <c r="CC166" s="48">
        <v>878.07</v>
      </c>
      <c r="CD166" s="45"/>
      <c r="CE166" s="48"/>
      <c r="CF166" s="45"/>
      <c r="CG166" s="48"/>
      <c r="CH166" s="45"/>
      <c r="CI166" s="47"/>
      <c r="CJ166" s="45"/>
      <c r="CK166" s="48">
        <v>2466.35</v>
      </c>
      <c r="CL166" s="45"/>
      <c r="CM166" s="48"/>
      <c r="CN166" s="45"/>
      <c r="CO166" s="48"/>
      <c r="CP166" s="45"/>
      <c r="CQ166" s="47"/>
      <c r="CR166" s="45"/>
      <c r="CS166" s="48">
        <f t="shared" ref="CS166:CS173" si="205">ROUND(I166+Q166+Y166+AG166+AO166+AW166+BE166+BM166+BU166+CC166+CK166,5)</f>
        <v>44125.81</v>
      </c>
      <c r="CT166" s="45"/>
      <c r="CU166" s="48">
        <f t="shared" ref="CU166:CU173" si="206">ROUND(K166+S166+AA166+AI166+AQ166+AY166+BG166+BO166+BW166+CE166+CM166,5)</f>
        <v>0</v>
      </c>
      <c r="CV166" s="45"/>
      <c r="CW166" s="48">
        <f t="shared" ref="CW166:CW173" si="207">ROUND((CS166-CU166),5)</f>
        <v>44125.81</v>
      </c>
      <c r="CX166" s="45"/>
      <c r="CY166" s="47">
        <f t="shared" ref="CY166:CY173" si="208">ROUND(IF(CU166=0, IF(CS166=0, 0, 1), CS166/CU166),5)</f>
        <v>1</v>
      </c>
    </row>
    <row r="167" spans="1:103" x14ac:dyDescent="0.35">
      <c r="A167" s="42"/>
      <c r="B167" s="42"/>
      <c r="C167" s="42"/>
      <c r="D167" s="42"/>
      <c r="E167" s="42"/>
      <c r="F167" s="42" t="s">
        <v>146</v>
      </c>
      <c r="G167" s="42"/>
      <c r="H167" s="42"/>
      <c r="I167" s="48">
        <v>5429.24</v>
      </c>
      <c r="J167" s="45"/>
      <c r="K167" s="48">
        <v>0</v>
      </c>
      <c r="L167" s="45"/>
      <c r="M167" s="48">
        <f t="shared" si="193"/>
        <v>5429.24</v>
      </c>
      <c r="N167" s="45"/>
      <c r="O167" s="47">
        <f t="shared" si="194"/>
        <v>1</v>
      </c>
      <c r="P167" s="45"/>
      <c r="Q167" s="48">
        <v>93.86</v>
      </c>
      <c r="R167" s="45"/>
      <c r="S167" s="48">
        <v>0</v>
      </c>
      <c r="T167" s="45"/>
      <c r="U167" s="48">
        <f t="shared" si="195"/>
        <v>93.86</v>
      </c>
      <c r="V167" s="45"/>
      <c r="W167" s="47">
        <f t="shared" si="196"/>
        <v>1</v>
      </c>
      <c r="X167" s="45"/>
      <c r="Y167" s="48">
        <v>1507.52</v>
      </c>
      <c r="Z167" s="45"/>
      <c r="AA167" s="48">
        <v>0</v>
      </c>
      <c r="AB167" s="45"/>
      <c r="AC167" s="48">
        <f t="shared" si="197"/>
        <v>1507.52</v>
      </c>
      <c r="AD167" s="45"/>
      <c r="AE167" s="47">
        <f t="shared" si="198"/>
        <v>1</v>
      </c>
      <c r="AF167" s="45"/>
      <c r="AG167" s="48">
        <v>15485.74</v>
      </c>
      <c r="AH167" s="45"/>
      <c r="AI167" s="48">
        <v>0</v>
      </c>
      <c r="AJ167" s="45"/>
      <c r="AK167" s="48">
        <f t="shared" si="199"/>
        <v>15485.74</v>
      </c>
      <c r="AL167" s="45"/>
      <c r="AM167" s="47">
        <f t="shared" si="200"/>
        <v>1</v>
      </c>
      <c r="AN167" s="45"/>
      <c r="AO167" s="48">
        <v>93.68</v>
      </c>
      <c r="AP167" s="45"/>
      <c r="AQ167" s="48">
        <v>0</v>
      </c>
      <c r="AR167" s="45"/>
      <c r="AS167" s="48">
        <f t="shared" si="201"/>
        <v>93.68</v>
      </c>
      <c r="AT167" s="45"/>
      <c r="AU167" s="47">
        <f t="shared" si="202"/>
        <v>1</v>
      </c>
      <c r="AV167" s="45"/>
      <c r="AW167" s="48">
        <v>10861.1</v>
      </c>
      <c r="AX167" s="45"/>
      <c r="AY167" s="48">
        <v>0</v>
      </c>
      <c r="AZ167" s="45"/>
      <c r="BA167" s="48">
        <f t="shared" si="203"/>
        <v>10861.1</v>
      </c>
      <c r="BB167" s="45"/>
      <c r="BC167" s="47">
        <f t="shared" si="204"/>
        <v>1</v>
      </c>
      <c r="BD167" s="45"/>
      <c r="BE167" s="48">
        <v>187.16</v>
      </c>
      <c r="BF167" s="45"/>
      <c r="BG167" s="48"/>
      <c r="BH167" s="45"/>
      <c r="BI167" s="48"/>
      <c r="BJ167" s="45"/>
      <c r="BK167" s="47"/>
      <c r="BL167" s="45"/>
      <c r="BM167" s="48">
        <v>0</v>
      </c>
      <c r="BN167" s="45"/>
      <c r="BO167" s="48"/>
      <c r="BP167" s="45"/>
      <c r="BQ167" s="48"/>
      <c r="BR167" s="45"/>
      <c r="BS167" s="47"/>
      <c r="BT167" s="45"/>
      <c r="BU167" s="48">
        <v>93.48</v>
      </c>
      <c r="BV167" s="45"/>
      <c r="BW167" s="48"/>
      <c r="BX167" s="45"/>
      <c r="BY167" s="48"/>
      <c r="BZ167" s="45"/>
      <c r="CA167" s="47"/>
      <c r="CB167" s="45"/>
      <c r="CC167" s="48">
        <v>7062.62</v>
      </c>
      <c r="CD167" s="45"/>
      <c r="CE167" s="48"/>
      <c r="CF167" s="45"/>
      <c r="CG167" s="48"/>
      <c r="CH167" s="45"/>
      <c r="CI167" s="47"/>
      <c r="CJ167" s="45"/>
      <c r="CK167" s="48">
        <v>186.72</v>
      </c>
      <c r="CL167" s="45"/>
      <c r="CM167" s="48"/>
      <c r="CN167" s="45"/>
      <c r="CO167" s="48"/>
      <c r="CP167" s="45"/>
      <c r="CQ167" s="47"/>
      <c r="CR167" s="45"/>
      <c r="CS167" s="48">
        <f t="shared" si="205"/>
        <v>41001.120000000003</v>
      </c>
      <c r="CT167" s="45"/>
      <c r="CU167" s="48">
        <f t="shared" si="206"/>
        <v>0</v>
      </c>
      <c r="CV167" s="45"/>
      <c r="CW167" s="48">
        <f t="shared" si="207"/>
        <v>41001.120000000003</v>
      </c>
      <c r="CX167" s="45"/>
      <c r="CY167" s="47">
        <f t="shared" si="208"/>
        <v>1</v>
      </c>
    </row>
    <row r="168" spans="1:103" ht="21.75" thickBot="1" x14ac:dyDescent="0.4">
      <c r="A168" s="42"/>
      <c r="B168" s="42"/>
      <c r="C168" s="42"/>
      <c r="D168" s="42"/>
      <c r="E168" s="42"/>
      <c r="F168" s="42" t="s">
        <v>145</v>
      </c>
      <c r="G168" s="42"/>
      <c r="H168" s="42"/>
      <c r="I168" s="50">
        <v>0</v>
      </c>
      <c r="J168" s="45"/>
      <c r="K168" s="50">
        <v>10417</v>
      </c>
      <c r="L168" s="45"/>
      <c r="M168" s="50">
        <f t="shared" si="193"/>
        <v>-10417</v>
      </c>
      <c r="N168" s="45"/>
      <c r="O168" s="49">
        <f t="shared" si="194"/>
        <v>0</v>
      </c>
      <c r="P168" s="45"/>
      <c r="Q168" s="50">
        <v>0</v>
      </c>
      <c r="R168" s="45"/>
      <c r="S168" s="50">
        <v>10417</v>
      </c>
      <c r="T168" s="45"/>
      <c r="U168" s="50">
        <f t="shared" si="195"/>
        <v>-10417</v>
      </c>
      <c r="V168" s="45"/>
      <c r="W168" s="49">
        <f t="shared" si="196"/>
        <v>0</v>
      </c>
      <c r="X168" s="45"/>
      <c r="Y168" s="50">
        <v>0</v>
      </c>
      <c r="Z168" s="45"/>
      <c r="AA168" s="50">
        <v>10417</v>
      </c>
      <c r="AB168" s="45"/>
      <c r="AC168" s="50">
        <f t="shared" si="197"/>
        <v>-10417</v>
      </c>
      <c r="AD168" s="45"/>
      <c r="AE168" s="49">
        <f t="shared" si="198"/>
        <v>0</v>
      </c>
      <c r="AF168" s="45"/>
      <c r="AG168" s="50">
        <v>0</v>
      </c>
      <c r="AH168" s="45"/>
      <c r="AI168" s="50">
        <v>10417</v>
      </c>
      <c r="AJ168" s="45"/>
      <c r="AK168" s="50">
        <f t="shared" si="199"/>
        <v>-10417</v>
      </c>
      <c r="AL168" s="45"/>
      <c r="AM168" s="49">
        <f t="shared" si="200"/>
        <v>0</v>
      </c>
      <c r="AN168" s="45"/>
      <c r="AO168" s="50">
        <v>0</v>
      </c>
      <c r="AP168" s="45"/>
      <c r="AQ168" s="50">
        <v>10417</v>
      </c>
      <c r="AR168" s="45"/>
      <c r="AS168" s="50">
        <f t="shared" si="201"/>
        <v>-10417</v>
      </c>
      <c r="AT168" s="45"/>
      <c r="AU168" s="49">
        <f t="shared" si="202"/>
        <v>0</v>
      </c>
      <c r="AV168" s="45"/>
      <c r="AW168" s="50">
        <v>0</v>
      </c>
      <c r="AX168" s="45"/>
      <c r="AY168" s="50">
        <v>10417</v>
      </c>
      <c r="AZ168" s="45"/>
      <c r="BA168" s="50">
        <f t="shared" si="203"/>
        <v>-10417</v>
      </c>
      <c r="BB168" s="45"/>
      <c r="BC168" s="49">
        <f t="shared" si="204"/>
        <v>0</v>
      </c>
      <c r="BD168" s="45"/>
      <c r="BE168" s="50">
        <v>0</v>
      </c>
      <c r="BF168" s="45"/>
      <c r="BG168" s="50">
        <v>10417</v>
      </c>
      <c r="BH168" s="45"/>
      <c r="BI168" s="50">
        <f t="shared" ref="BI168:BI173" si="209">ROUND((BE168-BG168),5)</f>
        <v>-10417</v>
      </c>
      <c r="BJ168" s="45"/>
      <c r="BK168" s="49">
        <f t="shared" ref="BK168:BK173" si="210">ROUND(IF(BG168=0, IF(BE168=0, 0, 1), BE168/BG168),5)</f>
        <v>0</v>
      </c>
      <c r="BL168" s="45"/>
      <c r="BM168" s="50">
        <v>0</v>
      </c>
      <c r="BN168" s="45"/>
      <c r="BO168" s="50">
        <v>10417</v>
      </c>
      <c r="BP168" s="45"/>
      <c r="BQ168" s="50">
        <f t="shared" ref="BQ168:BQ173" si="211">ROUND((BM168-BO168),5)</f>
        <v>-10417</v>
      </c>
      <c r="BR168" s="45"/>
      <c r="BS168" s="49">
        <f t="shared" ref="BS168:BS173" si="212">ROUND(IF(BO168=0, IF(BM168=0, 0, 1), BM168/BO168),5)</f>
        <v>0</v>
      </c>
      <c r="BT168" s="45"/>
      <c r="BU168" s="50">
        <v>0</v>
      </c>
      <c r="BV168" s="45"/>
      <c r="BW168" s="50">
        <v>10416</v>
      </c>
      <c r="BX168" s="45"/>
      <c r="BY168" s="50">
        <f t="shared" ref="BY168:BY173" si="213">ROUND((BU168-BW168),5)</f>
        <v>-10416</v>
      </c>
      <c r="BZ168" s="45"/>
      <c r="CA168" s="49">
        <f t="shared" ref="CA168:CA173" si="214">ROUND(IF(BW168=0, IF(BU168=0, 0, 1), BU168/BW168),5)</f>
        <v>0</v>
      </c>
      <c r="CB168" s="45"/>
      <c r="CC168" s="50">
        <v>0</v>
      </c>
      <c r="CD168" s="45"/>
      <c r="CE168" s="50">
        <v>10416</v>
      </c>
      <c r="CF168" s="45"/>
      <c r="CG168" s="50">
        <f t="shared" ref="CG168:CG173" si="215">ROUND((CC168-CE168),5)</f>
        <v>-10416</v>
      </c>
      <c r="CH168" s="45"/>
      <c r="CI168" s="49">
        <f t="shared" ref="CI168:CI173" si="216">ROUND(IF(CE168=0, IF(CC168=0, 0, 1), CC168/CE168),5)</f>
        <v>0</v>
      </c>
      <c r="CJ168" s="45"/>
      <c r="CK168" s="50">
        <v>0</v>
      </c>
      <c r="CL168" s="45"/>
      <c r="CM168" s="50">
        <v>10416</v>
      </c>
      <c r="CN168" s="45"/>
      <c r="CO168" s="50">
        <f t="shared" ref="CO168:CO173" si="217">ROUND((CK168-CM168),5)</f>
        <v>-10416</v>
      </c>
      <c r="CP168" s="45"/>
      <c r="CQ168" s="49">
        <f t="shared" ref="CQ168:CQ173" si="218">ROUND(IF(CM168=0, IF(CK168=0, 0, 1), CK168/CM168),5)</f>
        <v>0</v>
      </c>
      <c r="CR168" s="45"/>
      <c r="CS168" s="50">
        <f t="shared" si="205"/>
        <v>0</v>
      </c>
      <c r="CT168" s="45"/>
      <c r="CU168" s="50">
        <f t="shared" si="206"/>
        <v>114584</v>
      </c>
      <c r="CV168" s="45"/>
      <c r="CW168" s="50">
        <f t="shared" si="207"/>
        <v>-114584</v>
      </c>
      <c r="CX168" s="45"/>
      <c r="CY168" s="49">
        <f t="shared" si="208"/>
        <v>0</v>
      </c>
    </row>
    <row r="169" spans="1:103" x14ac:dyDescent="0.35">
      <c r="A169" s="42"/>
      <c r="B169" s="42"/>
      <c r="C169" s="42"/>
      <c r="D169" s="42"/>
      <c r="E169" s="42" t="s">
        <v>144</v>
      </c>
      <c r="F169" s="42"/>
      <c r="G169" s="42"/>
      <c r="H169" s="42"/>
      <c r="I169" s="48">
        <f>ROUND(SUM(I165:I168),5)</f>
        <v>7197.99</v>
      </c>
      <c r="J169" s="45"/>
      <c r="K169" s="48">
        <f>ROUND(SUM(K165:K168),5)</f>
        <v>10417</v>
      </c>
      <c r="L169" s="45"/>
      <c r="M169" s="48">
        <f t="shared" si="193"/>
        <v>-3219.01</v>
      </c>
      <c r="N169" s="45"/>
      <c r="O169" s="47">
        <f t="shared" si="194"/>
        <v>0.69098000000000004</v>
      </c>
      <c r="P169" s="45"/>
      <c r="Q169" s="48">
        <f>ROUND(SUM(Q165:Q168),5)</f>
        <v>2759.38</v>
      </c>
      <c r="R169" s="45"/>
      <c r="S169" s="48">
        <f>ROUND(SUM(S165:S168),5)</f>
        <v>10417</v>
      </c>
      <c r="T169" s="45"/>
      <c r="U169" s="48">
        <f t="shared" si="195"/>
        <v>-7657.62</v>
      </c>
      <c r="V169" s="45"/>
      <c r="W169" s="47">
        <f t="shared" si="196"/>
        <v>0.26489000000000001</v>
      </c>
      <c r="X169" s="45"/>
      <c r="Y169" s="48">
        <f>ROUND(SUM(Y165:Y168),5)</f>
        <v>5706.57</v>
      </c>
      <c r="Z169" s="45"/>
      <c r="AA169" s="48">
        <f>ROUND(SUM(AA165:AA168),5)</f>
        <v>10417</v>
      </c>
      <c r="AB169" s="45"/>
      <c r="AC169" s="48">
        <f t="shared" si="197"/>
        <v>-4710.43</v>
      </c>
      <c r="AD169" s="45"/>
      <c r="AE169" s="47">
        <f t="shared" si="198"/>
        <v>0.54781000000000002</v>
      </c>
      <c r="AF169" s="45"/>
      <c r="AG169" s="48">
        <f>ROUND(SUM(AG165:AG168),5)</f>
        <v>22113.51</v>
      </c>
      <c r="AH169" s="45"/>
      <c r="AI169" s="48">
        <f>ROUND(SUM(AI165:AI168),5)</f>
        <v>10417</v>
      </c>
      <c r="AJ169" s="45"/>
      <c r="AK169" s="48">
        <f t="shared" si="199"/>
        <v>11696.51</v>
      </c>
      <c r="AL169" s="45"/>
      <c r="AM169" s="47">
        <f t="shared" si="200"/>
        <v>2.12283</v>
      </c>
      <c r="AN169" s="45"/>
      <c r="AO169" s="48">
        <f>ROUND(SUM(AO165:AO168),5)</f>
        <v>2241.7399999999998</v>
      </c>
      <c r="AP169" s="45"/>
      <c r="AQ169" s="48">
        <f>ROUND(SUM(AQ165:AQ168),5)</f>
        <v>10417</v>
      </c>
      <c r="AR169" s="45"/>
      <c r="AS169" s="48">
        <f t="shared" si="201"/>
        <v>-8175.26</v>
      </c>
      <c r="AT169" s="45"/>
      <c r="AU169" s="47">
        <f t="shared" si="202"/>
        <v>0.2152</v>
      </c>
      <c r="AV169" s="45"/>
      <c r="AW169" s="48">
        <f>ROUND(SUM(AW165:AW168),5)</f>
        <v>16815.46</v>
      </c>
      <c r="AX169" s="45"/>
      <c r="AY169" s="48">
        <f>ROUND(SUM(AY165:AY168),5)</f>
        <v>10417</v>
      </c>
      <c r="AZ169" s="45"/>
      <c r="BA169" s="48">
        <f t="shared" si="203"/>
        <v>6398.46</v>
      </c>
      <c r="BB169" s="45"/>
      <c r="BC169" s="47">
        <f t="shared" si="204"/>
        <v>1.6142300000000001</v>
      </c>
      <c r="BD169" s="45"/>
      <c r="BE169" s="48">
        <f>ROUND(SUM(BE165:BE168),5)</f>
        <v>5839.75</v>
      </c>
      <c r="BF169" s="45"/>
      <c r="BG169" s="48">
        <f>ROUND(SUM(BG165:BG168),5)</f>
        <v>10417</v>
      </c>
      <c r="BH169" s="45"/>
      <c r="BI169" s="48">
        <f t="shared" si="209"/>
        <v>-4577.25</v>
      </c>
      <c r="BJ169" s="45"/>
      <c r="BK169" s="47">
        <f t="shared" si="210"/>
        <v>0.56059999999999999</v>
      </c>
      <c r="BL169" s="45"/>
      <c r="BM169" s="48">
        <f>ROUND(SUM(BM165:BM168),5)</f>
        <v>8019.91</v>
      </c>
      <c r="BN169" s="45"/>
      <c r="BO169" s="48">
        <f>ROUND(SUM(BO165:BO168),5)</f>
        <v>10417</v>
      </c>
      <c r="BP169" s="45"/>
      <c r="BQ169" s="48">
        <f t="shared" si="211"/>
        <v>-2397.09</v>
      </c>
      <c r="BR169" s="45"/>
      <c r="BS169" s="47">
        <f t="shared" si="212"/>
        <v>0.76988999999999996</v>
      </c>
      <c r="BT169" s="45"/>
      <c r="BU169" s="48">
        <f>ROUND(SUM(BU165:BU168),5)</f>
        <v>3838.86</v>
      </c>
      <c r="BV169" s="45"/>
      <c r="BW169" s="48">
        <f>ROUND(SUM(BW165:BW168),5)</f>
        <v>10416</v>
      </c>
      <c r="BX169" s="45"/>
      <c r="BY169" s="48">
        <f t="shared" si="213"/>
        <v>-6577.14</v>
      </c>
      <c r="BZ169" s="45"/>
      <c r="CA169" s="47">
        <f t="shared" si="214"/>
        <v>0.36854999999999999</v>
      </c>
      <c r="CB169" s="45"/>
      <c r="CC169" s="48">
        <f>ROUND(SUM(CC165:CC168),5)</f>
        <v>7940.69</v>
      </c>
      <c r="CD169" s="45"/>
      <c r="CE169" s="48">
        <f>ROUND(SUM(CE165:CE168),5)</f>
        <v>10416</v>
      </c>
      <c r="CF169" s="45"/>
      <c r="CG169" s="48">
        <f t="shared" si="215"/>
        <v>-2475.31</v>
      </c>
      <c r="CH169" s="45"/>
      <c r="CI169" s="47">
        <f t="shared" si="216"/>
        <v>0.76236000000000004</v>
      </c>
      <c r="CJ169" s="45"/>
      <c r="CK169" s="48">
        <f>ROUND(SUM(CK165:CK168),5)</f>
        <v>2653.07</v>
      </c>
      <c r="CL169" s="45"/>
      <c r="CM169" s="48">
        <f>ROUND(SUM(CM165:CM168),5)</f>
        <v>10416</v>
      </c>
      <c r="CN169" s="45"/>
      <c r="CO169" s="48">
        <f t="shared" si="217"/>
        <v>-7762.93</v>
      </c>
      <c r="CP169" s="45"/>
      <c r="CQ169" s="47">
        <f t="shared" si="218"/>
        <v>0.25470999999999999</v>
      </c>
      <c r="CR169" s="45"/>
      <c r="CS169" s="48">
        <f t="shared" si="205"/>
        <v>85126.93</v>
      </c>
      <c r="CT169" s="45"/>
      <c r="CU169" s="48">
        <f t="shared" si="206"/>
        <v>114584</v>
      </c>
      <c r="CV169" s="45"/>
      <c r="CW169" s="48">
        <f t="shared" si="207"/>
        <v>-29457.07</v>
      </c>
      <c r="CX169" s="45"/>
      <c r="CY169" s="47">
        <f t="shared" si="208"/>
        <v>0.74292000000000002</v>
      </c>
    </row>
    <row r="170" spans="1:103" ht="21.75" thickBot="1" x14ac:dyDescent="0.4">
      <c r="A170" s="42"/>
      <c r="B170" s="42"/>
      <c r="C170" s="42"/>
      <c r="D170" s="42"/>
      <c r="E170" s="42" t="s">
        <v>143</v>
      </c>
      <c r="F170" s="42"/>
      <c r="G170" s="42"/>
      <c r="H170" s="42"/>
      <c r="I170" s="48">
        <v>0</v>
      </c>
      <c r="J170" s="45"/>
      <c r="K170" s="48">
        <v>1250</v>
      </c>
      <c r="L170" s="45"/>
      <c r="M170" s="48">
        <f t="shared" si="193"/>
        <v>-1250</v>
      </c>
      <c r="N170" s="45"/>
      <c r="O170" s="47">
        <f t="shared" si="194"/>
        <v>0</v>
      </c>
      <c r="P170" s="45"/>
      <c r="Q170" s="48">
        <v>0</v>
      </c>
      <c r="R170" s="45"/>
      <c r="S170" s="48">
        <v>1250</v>
      </c>
      <c r="T170" s="45"/>
      <c r="U170" s="48">
        <f t="shared" si="195"/>
        <v>-1250</v>
      </c>
      <c r="V170" s="45"/>
      <c r="W170" s="47">
        <f t="shared" si="196"/>
        <v>0</v>
      </c>
      <c r="X170" s="45"/>
      <c r="Y170" s="48">
        <v>0</v>
      </c>
      <c r="Z170" s="45"/>
      <c r="AA170" s="48">
        <v>1250</v>
      </c>
      <c r="AB170" s="45"/>
      <c r="AC170" s="48">
        <f t="shared" si="197"/>
        <v>-1250</v>
      </c>
      <c r="AD170" s="45"/>
      <c r="AE170" s="47">
        <f t="shared" si="198"/>
        <v>0</v>
      </c>
      <c r="AF170" s="45"/>
      <c r="AG170" s="48">
        <v>0</v>
      </c>
      <c r="AH170" s="45"/>
      <c r="AI170" s="48">
        <v>1250</v>
      </c>
      <c r="AJ170" s="45"/>
      <c r="AK170" s="48">
        <f t="shared" si="199"/>
        <v>-1250</v>
      </c>
      <c r="AL170" s="45"/>
      <c r="AM170" s="47">
        <f t="shared" si="200"/>
        <v>0</v>
      </c>
      <c r="AN170" s="45"/>
      <c r="AO170" s="48">
        <v>0</v>
      </c>
      <c r="AP170" s="45"/>
      <c r="AQ170" s="48">
        <v>1250</v>
      </c>
      <c r="AR170" s="45"/>
      <c r="AS170" s="48">
        <f t="shared" si="201"/>
        <v>-1250</v>
      </c>
      <c r="AT170" s="45"/>
      <c r="AU170" s="47">
        <f t="shared" si="202"/>
        <v>0</v>
      </c>
      <c r="AV170" s="45"/>
      <c r="AW170" s="48">
        <v>935</v>
      </c>
      <c r="AX170" s="45"/>
      <c r="AY170" s="48">
        <v>1250</v>
      </c>
      <c r="AZ170" s="45"/>
      <c r="BA170" s="48">
        <f t="shared" si="203"/>
        <v>-315</v>
      </c>
      <c r="BB170" s="45"/>
      <c r="BC170" s="47">
        <f t="shared" si="204"/>
        <v>0.748</v>
      </c>
      <c r="BD170" s="45"/>
      <c r="BE170" s="48">
        <v>0</v>
      </c>
      <c r="BF170" s="45"/>
      <c r="BG170" s="48">
        <v>1250</v>
      </c>
      <c r="BH170" s="45"/>
      <c r="BI170" s="48">
        <f t="shared" si="209"/>
        <v>-1250</v>
      </c>
      <c r="BJ170" s="45"/>
      <c r="BK170" s="47">
        <f t="shared" si="210"/>
        <v>0</v>
      </c>
      <c r="BL170" s="45"/>
      <c r="BM170" s="48">
        <v>0</v>
      </c>
      <c r="BN170" s="45"/>
      <c r="BO170" s="48">
        <v>1250</v>
      </c>
      <c r="BP170" s="45"/>
      <c r="BQ170" s="48">
        <f t="shared" si="211"/>
        <v>-1250</v>
      </c>
      <c r="BR170" s="45"/>
      <c r="BS170" s="47">
        <f t="shared" si="212"/>
        <v>0</v>
      </c>
      <c r="BT170" s="45"/>
      <c r="BU170" s="48">
        <v>0</v>
      </c>
      <c r="BV170" s="45"/>
      <c r="BW170" s="48">
        <v>1250</v>
      </c>
      <c r="BX170" s="45"/>
      <c r="BY170" s="48">
        <f t="shared" si="213"/>
        <v>-1250</v>
      </c>
      <c r="BZ170" s="45"/>
      <c r="CA170" s="47">
        <f t="shared" si="214"/>
        <v>0</v>
      </c>
      <c r="CB170" s="45"/>
      <c r="CC170" s="48">
        <v>0</v>
      </c>
      <c r="CD170" s="45"/>
      <c r="CE170" s="48">
        <v>1250</v>
      </c>
      <c r="CF170" s="45"/>
      <c r="CG170" s="48">
        <f t="shared" si="215"/>
        <v>-1250</v>
      </c>
      <c r="CH170" s="45"/>
      <c r="CI170" s="47">
        <f t="shared" si="216"/>
        <v>0</v>
      </c>
      <c r="CJ170" s="45"/>
      <c r="CK170" s="48">
        <v>0</v>
      </c>
      <c r="CL170" s="45"/>
      <c r="CM170" s="48">
        <v>1250</v>
      </c>
      <c r="CN170" s="45"/>
      <c r="CO170" s="48">
        <f t="shared" si="217"/>
        <v>-1250</v>
      </c>
      <c r="CP170" s="45"/>
      <c r="CQ170" s="47">
        <f t="shared" si="218"/>
        <v>0</v>
      </c>
      <c r="CR170" s="45"/>
      <c r="CS170" s="48">
        <f t="shared" si="205"/>
        <v>935</v>
      </c>
      <c r="CT170" s="45"/>
      <c r="CU170" s="48">
        <f t="shared" si="206"/>
        <v>13750</v>
      </c>
      <c r="CV170" s="45"/>
      <c r="CW170" s="48">
        <f t="shared" si="207"/>
        <v>-12815</v>
      </c>
      <c r="CX170" s="45"/>
      <c r="CY170" s="47">
        <f t="shared" si="208"/>
        <v>6.8000000000000005E-2</v>
      </c>
    </row>
    <row r="171" spans="1:103" ht="21.75" thickBot="1" x14ac:dyDescent="0.4">
      <c r="A171" s="42"/>
      <c r="B171" s="42"/>
      <c r="C171" s="42"/>
      <c r="D171" s="42" t="s">
        <v>142</v>
      </c>
      <c r="E171" s="42"/>
      <c r="F171" s="42"/>
      <c r="G171" s="42"/>
      <c r="H171" s="42"/>
      <c r="I171" s="46">
        <f>ROUND(SUM(I82:I83)+I94+I112+I132+I140+SUM(I153:I154)+I164+SUM(I169:I170),5)</f>
        <v>171455.34</v>
      </c>
      <c r="J171" s="45"/>
      <c r="K171" s="46">
        <f>ROUND(SUM(K82:K83)+K94+K112+K132+K140+SUM(K153:K154)+K164+SUM(K169:K170),5)</f>
        <v>266952</v>
      </c>
      <c r="L171" s="45"/>
      <c r="M171" s="46">
        <f t="shared" si="193"/>
        <v>-95496.66</v>
      </c>
      <c r="N171" s="45"/>
      <c r="O171" s="44">
        <f t="shared" si="194"/>
        <v>0.64227000000000001</v>
      </c>
      <c r="P171" s="45"/>
      <c r="Q171" s="46">
        <f>ROUND(SUM(Q82:Q83)+Q94+Q112+Q132+Q140+SUM(Q153:Q154)+Q164+SUM(Q169:Q170),5)</f>
        <v>178726.35</v>
      </c>
      <c r="R171" s="45"/>
      <c r="S171" s="46">
        <f>ROUND(SUM(S82:S83)+S94+S112+S132+S140+SUM(S153:S154)+S164+SUM(S169:S170),5)</f>
        <v>266952</v>
      </c>
      <c r="T171" s="45"/>
      <c r="U171" s="46">
        <f t="shared" si="195"/>
        <v>-88225.65</v>
      </c>
      <c r="V171" s="45"/>
      <c r="W171" s="44">
        <f t="shared" si="196"/>
        <v>0.66951000000000005</v>
      </c>
      <c r="X171" s="45"/>
      <c r="Y171" s="46">
        <f>ROUND(SUM(Y82:Y83)+Y94+Y112+Y132+Y140+SUM(Y153:Y154)+Y164+SUM(Y169:Y170),5)</f>
        <v>343381.75</v>
      </c>
      <c r="Z171" s="45"/>
      <c r="AA171" s="46">
        <f>ROUND(SUM(AA82:AA83)+AA94+AA112+AA132+AA140+SUM(AA153:AA154)+AA164+SUM(AA169:AA170),5)</f>
        <v>266952</v>
      </c>
      <c r="AB171" s="45"/>
      <c r="AC171" s="46">
        <f t="shared" si="197"/>
        <v>76429.75</v>
      </c>
      <c r="AD171" s="45"/>
      <c r="AE171" s="44">
        <f t="shared" si="198"/>
        <v>1.2863100000000001</v>
      </c>
      <c r="AF171" s="45"/>
      <c r="AG171" s="46">
        <f>ROUND(SUM(AG82:AG83)+AG94+AG112+AG132+AG140+SUM(AG153:AG154)+AG164+SUM(AG169:AG170),5)</f>
        <v>243279.66</v>
      </c>
      <c r="AH171" s="45"/>
      <c r="AI171" s="46">
        <f>ROUND(SUM(AI82:AI83)+AI94+AI112+AI132+AI140+SUM(AI153:AI154)+AI164+SUM(AI169:AI170),5)</f>
        <v>266952</v>
      </c>
      <c r="AJ171" s="45"/>
      <c r="AK171" s="46">
        <f t="shared" si="199"/>
        <v>-23672.34</v>
      </c>
      <c r="AL171" s="45"/>
      <c r="AM171" s="44">
        <f t="shared" si="200"/>
        <v>0.91132000000000002</v>
      </c>
      <c r="AN171" s="45"/>
      <c r="AO171" s="46">
        <f>ROUND(SUM(AO82:AO83)+AO94+AO112+AO132+AO140+SUM(AO153:AO154)+AO164+SUM(AO169:AO170),5)</f>
        <v>196533.4</v>
      </c>
      <c r="AP171" s="45"/>
      <c r="AQ171" s="46">
        <f>ROUND(SUM(AQ82:AQ83)+AQ94+AQ112+AQ132+AQ140+SUM(AQ153:AQ154)+AQ164+SUM(AQ169:AQ170),5)</f>
        <v>266952</v>
      </c>
      <c r="AR171" s="45"/>
      <c r="AS171" s="46">
        <f t="shared" si="201"/>
        <v>-70418.600000000006</v>
      </c>
      <c r="AT171" s="45"/>
      <c r="AU171" s="44">
        <f t="shared" si="202"/>
        <v>0.73621000000000003</v>
      </c>
      <c r="AV171" s="45"/>
      <c r="AW171" s="46">
        <f>ROUND(SUM(AW82:AW83)+AW94+AW112+AW132+AW140+SUM(AW153:AW154)+AW164+SUM(AW169:AW170),5)</f>
        <v>395400.01</v>
      </c>
      <c r="AX171" s="45"/>
      <c r="AY171" s="46">
        <f>ROUND(SUM(AY82:AY83)+AY94+AY112+AY132+AY140+SUM(AY153:AY154)+AY164+SUM(AY169:AY170),5)</f>
        <v>266952</v>
      </c>
      <c r="AZ171" s="45"/>
      <c r="BA171" s="46">
        <f t="shared" si="203"/>
        <v>128448.01</v>
      </c>
      <c r="BB171" s="45"/>
      <c r="BC171" s="44">
        <f t="shared" si="204"/>
        <v>1.4811700000000001</v>
      </c>
      <c r="BD171" s="45"/>
      <c r="BE171" s="46">
        <f>ROUND(SUM(BE82:BE83)+BE94+BE112+BE132+BE140+SUM(BE153:BE154)+BE164+SUM(BE169:BE170),5)</f>
        <v>191952.51</v>
      </c>
      <c r="BF171" s="45"/>
      <c r="BG171" s="46">
        <f>ROUND(SUM(BG82:BG83)+BG94+BG112+BG132+BG140+SUM(BG153:BG154)+BG164+SUM(BG169:BG170),5)</f>
        <v>266951</v>
      </c>
      <c r="BH171" s="45"/>
      <c r="BI171" s="46">
        <f t="shared" si="209"/>
        <v>-74998.490000000005</v>
      </c>
      <c r="BJ171" s="45"/>
      <c r="BK171" s="44">
        <f t="shared" si="210"/>
        <v>0.71906000000000003</v>
      </c>
      <c r="BL171" s="45"/>
      <c r="BM171" s="46">
        <f>ROUND(SUM(BM82:BM83)+BM94+BM112+BM132+BM140+SUM(BM153:BM154)+BM164+SUM(BM169:BM170),5)</f>
        <v>187006.32</v>
      </c>
      <c r="BN171" s="45"/>
      <c r="BO171" s="46">
        <f>ROUND(SUM(BO82:BO83)+BO94+BO112+BO132+BO140+SUM(BO153:BO154)+BO164+SUM(BO169:BO170),5)</f>
        <v>266951</v>
      </c>
      <c r="BP171" s="45"/>
      <c r="BQ171" s="46">
        <f t="shared" si="211"/>
        <v>-79944.679999999993</v>
      </c>
      <c r="BR171" s="45"/>
      <c r="BS171" s="44">
        <f t="shared" si="212"/>
        <v>0.70052999999999999</v>
      </c>
      <c r="BT171" s="45"/>
      <c r="BU171" s="46">
        <f>ROUND(SUM(BU82:BU83)+BU94+BU112+BU132+BU140+SUM(BU153:BU154)+BU164+SUM(BU169:BU170),5)</f>
        <v>213100.27</v>
      </c>
      <c r="BV171" s="45"/>
      <c r="BW171" s="46">
        <f>ROUND(SUM(BW82:BW83)+BW94+BW112+BW132+BW140+SUM(BW153:BW154)+BW164+SUM(BW169:BW170),5)</f>
        <v>266951</v>
      </c>
      <c r="BX171" s="45"/>
      <c r="BY171" s="46">
        <f t="shared" si="213"/>
        <v>-53850.73</v>
      </c>
      <c r="BZ171" s="45"/>
      <c r="CA171" s="44">
        <f t="shared" si="214"/>
        <v>0.79827000000000004</v>
      </c>
      <c r="CB171" s="45"/>
      <c r="CC171" s="46">
        <f>ROUND(SUM(CC82:CC83)+CC94+CC112+CC132+CC140+SUM(CC153:CC154)+CC164+SUM(CC169:CC170),5)</f>
        <v>219797</v>
      </c>
      <c r="CD171" s="45"/>
      <c r="CE171" s="46">
        <f>ROUND(SUM(CE82:CE83)+CE94+CE112+CE132+CE140+SUM(CE153:CE154)+CE164+SUM(CE169:CE170),5)</f>
        <v>266951</v>
      </c>
      <c r="CF171" s="45"/>
      <c r="CG171" s="46">
        <f t="shared" si="215"/>
        <v>-47154</v>
      </c>
      <c r="CH171" s="45"/>
      <c r="CI171" s="44">
        <f t="shared" si="216"/>
        <v>0.82335999999999998</v>
      </c>
      <c r="CJ171" s="45"/>
      <c r="CK171" s="46">
        <f>ROUND(SUM(CK82:CK83)+CK94+CK112+CK132+CK140+SUM(CK153:CK154)+CK164+SUM(CK169:CK170),5)</f>
        <v>207668.99</v>
      </c>
      <c r="CL171" s="45"/>
      <c r="CM171" s="46">
        <f>ROUND(SUM(CM82:CM83)+CM94+CM112+CM132+CM140+SUM(CM153:CM154)+CM164+SUM(CM169:CM170),5)</f>
        <v>266955</v>
      </c>
      <c r="CN171" s="45"/>
      <c r="CO171" s="46">
        <f t="shared" si="217"/>
        <v>-59286.01</v>
      </c>
      <c r="CP171" s="45"/>
      <c r="CQ171" s="44">
        <f t="shared" si="218"/>
        <v>0.77791999999999994</v>
      </c>
      <c r="CR171" s="45"/>
      <c r="CS171" s="46">
        <f t="shared" si="205"/>
        <v>2548301.6</v>
      </c>
      <c r="CT171" s="45"/>
      <c r="CU171" s="46">
        <f t="shared" si="206"/>
        <v>2936471</v>
      </c>
      <c r="CV171" s="45"/>
      <c r="CW171" s="46">
        <f t="shared" si="207"/>
        <v>-388169.4</v>
      </c>
      <c r="CX171" s="45"/>
      <c r="CY171" s="44">
        <f t="shared" si="208"/>
        <v>0.86780999999999997</v>
      </c>
    </row>
    <row r="172" spans="1:103" ht="21.75" thickBot="1" x14ac:dyDescent="0.4">
      <c r="A172" s="42"/>
      <c r="B172" s="42" t="s">
        <v>141</v>
      </c>
      <c r="C172" s="42"/>
      <c r="D172" s="42"/>
      <c r="E172" s="42"/>
      <c r="F172" s="42"/>
      <c r="G172" s="42"/>
      <c r="H172" s="42"/>
      <c r="I172" s="46">
        <f>ROUND(I3+I81-I171,5)</f>
        <v>58935.82</v>
      </c>
      <c r="J172" s="45"/>
      <c r="K172" s="46">
        <f>ROUND(K3+K81-K171,5)</f>
        <v>15000</v>
      </c>
      <c r="L172" s="45"/>
      <c r="M172" s="46">
        <f t="shared" si="193"/>
        <v>43935.82</v>
      </c>
      <c r="N172" s="45"/>
      <c r="O172" s="44">
        <f t="shared" si="194"/>
        <v>3.9290500000000002</v>
      </c>
      <c r="P172" s="45"/>
      <c r="Q172" s="46">
        <f>ROUND(Q3+Q81-Q171,5)</f>
        <v>-7154.48</v>
      </c>
      <c r="R172" s="45"/>
      <c r="S172" s="46">
        <f>ROUND(S3+S81-S171,5)</f>
        <v>0</v>
      </c>
      <c r="T172" s="45"/>
      <c r="U172" s="46">
        <f t="shared" si="195"/>
        <v>-7154.48</v>
      </c>
      <c r="V172" s="45"/>
      <c r="W172" s="44">
        <f t="shared" si="196"/>
        <v>1</v>
      </c>
      <c r="X172" s="45"/>
      <c r="Y172" s="46">
        <f>ROUND(Y3+Y81-Y171,5)</f>
        <v>12832.65</v>
      </c>
      <c r="Z172" s="45"/>
      <c r="AA172" s="46">
        <f>ROUND(AA3+AA81-AA171,5)</f>
        <v>5000</v>
      </c>
      <c r="AB172" s="45"/>
      <c r="AC172" s="46">
        <f t="shared" si="197"/>
        <v>7832.65</v>
      </c>
      <c r="AD172" s="45"/>
      <c r="AE172" s="44">
        <f t="shared" si="198"/>
        <v>2.5665300000000002</v>
      </c>
      <c r="AF172" s="45"/>
      <c r="AG172" s="46">
        <f>ROUND(AG3+AG81-AG171,5)</f>
        <v>-96097.26</v>
      </c>
      <c r="AH172" s="45"/>
      <c r="AI172" s="46">
        <f>ROUND(AI3+AI81-AI171,5)</f>
        <v>0</v>
      </c>
      <c r="AJ172" s="45"/>
      <c r="AK172" s="46">
        <f t="shared" si="199"/>
        <v>-96097.26</v>
      </c>
      <c r="AL172" s="45"/>
      <c r="AM172" s="44">
        <f t="shared" si="200"/>
        <v>1</v>
      </c>
      <c r="AN172" s="45"/>
      <c r="AO172" s="46">
        <f>ROUND(AO3+AO81-AO171,5)</f>
        <v>32534.080000000002</v>
      </c>
      <c r="AP172" s="45"/>
      <c r="AQ172" s="46">
        <f>ROUND(AQ3+AQ81-AQ171,5)</f>
        <v>0</v>
      </c>
      <c r="AR172" s="45"/>
      <c r="AS172" s="46">
        <f t="shared" si="201"/>
        <v>32534.080000000002</v>
      </c>
      <c r="AT172" s="45"/>
      <c r="AU172" s="44">
        <f t="shared" si="202"/>
        <v>1</v>
      </c>
      <c r="AV172" s="45"/>
      <c r="AW172" s="46">
        <f>ROUND(AW3+AW81-AW171,5)</f>
        <v>39122.449999999997</v>
      </c>
      <c r="AX172" s="45"/>
      <c r="AY172" s="46">
        <f>ROUND(AY3+AY81-AY171,5)</f>
        <v>0</v>
      </c>
      <c r="AZ172" s="45"/>
      <c r="BA172" s="46">
        <f t="shared" si="203"/>
        <v>39122.449999999997</v>
      </c>
      <c r="BB172" s="45"/>
      <c r="BC172" s="44">
        <f t="shared" si="204"/>
        <v>1</v>
      </c>
      <c r="BD172" s="45"/>
      <c r="BE172" s="46">
        <f>ROUND(BE3+BE81-BE171,5)</f>
        <v>-30372.65</v>
      </c>
      <c r="BF172" s="45"/>
      <c r="BG172" s="46">
        <f>ROUND(BG3+BG81-BG171,5)</f>
        <v>0</v>
      </c>
      <c r="BH172" s="45"/>
      <c r="BI172" s="46">
        <f t="shared" si="209"/>
        <v>-30372.65</v>
      </c>
      <c r="BJ172" s="45"/>
      <c r="BK172" s="44">
        <f t="shared" si="210"/>
        <v>1</v>
      </c>
      <c r="BL172" s="45"/>
      <c r="BM172" s="46">
        <f>ROUND(BM3+BM81-BM171,5)</f>
        <v>-19904.41</v>
      </c>
      <c r="BN172" s="45"/>
      <c r="BO172" s="46">
        <f>ROUND(BO3+BO81-BO171,5)</f>
        <v>0</v>
      </c>
      <c r="BP172" s="45"/>
      <c r="BQ172" s="46">
        <f t="shared" si="211"/>
        <v>-19904.41</v>
      </c>
      <c r="BR172" s="45"/>
      <c r="BS172" s="44">
        <f t="shared" si="212"/>
        <v>1</v>
      </c>
      <c r="BT172" s="45"/>
      <c r="BU172" s="46">
        <f>ROUND(BU3+BU81-BU171,5)</f>
        <v>97996.51</v>
      </c>
      <c r="BV172" s="45"/>
      <c r="BW172" s="46">
        <f>ROUND(BW3+BW81-BW171,5)</f>
        <v>0</v>
      </c>
      <c r="BX172" s="45"/>
      <c r="BY172" s="46">
        <f t="shared" si="213"/>
        <v>97996.51</v>
      </c>
      <c r="BZ172" s="45"/>
      <c r="CA172" s="44">
        <f t="shared" si="214"/>
        <v>1</v>
      </c>
      <c r="CB172" s="45"/>
      <c r="CC172" s="46">
        <f>ROUND(CC3+CC81-CC171,5)</f>
        <v>-58684.01</v>
      </c>
      <c r="CD172" s="45"/>
      <c r="CE172" s="46">
        <f>ROUND(CE3+CE81-CE171,5)</f>
        <v>0</v>
      </c>
      <c r="CF172" s="45"/>
      <c r="CG172" s="46">
        <f t="shared" si="215"/>
        <v>-58684.01</v>
      </c>
      <c r="CH172" s="45"/>
      <c r="CI172" s="44">
        <f t="shared" si="216"/>
        <v>1</v>
      </c>
      <c r="CJ172" s="45"/>
      <c r="CK172" s="46">
        <f>ROUND(CK3+CK81-CK171,5)</f>
        <v>-36765.22</v>
      </c>
      <c r="CL172" s="45"/>
      <c r="CM172" s="46">
        <f>ROUND(CM3+CM81-CM171,5)</f>
        <v>0</v>
      </c>
      <c r="CN172" s="45"/>
      <c r="CO172" s="46">
        <f t="shared" si="217"/>
        <v>-36765.22</v>
      </c>
      <c r="CP172" s="45"/>
      <c r="CQ172" s="44">
        <f t="shared" si="218"/>
        <v>1</v>
      </c>
      <c r="CR172" s="45"/>
      <c r="CS172" s="46">
        <f t="shared" si="205"/>
        <v>-7556.52</v>
      </c>
      <c r="CT172" s="45"/>
      <c r="CU172" s="46">
        <f t="shared" si="206"/>
        <v>20000</v>
      </c>
      <c r="CV172" s="45"/>
      <c r="CW172" s="46">
        <f t="shared" si="207"/>
        <v>-27556.52</v>
      </c>
      <c r="CX172" s="45"/>
      <c r="CY172" s="44">
        <f t="shared" si="208"/>
        <v>-0.37783</v>
      </c>
    </row>
    <row r="173" spans="1:103" s="39" customFormat="1" ht="21.75" thickBot="1" x14ac:dyDescent="0.4">
      <c r="A173" s="42" t="s">
        <v>37</v>
      </c>
      <c r="B173" s="42"/>
      <c r="C173" s="42"/>
      <c r="D173" s="42"/>
      <c r="E173" s="42"/>
      <c r="F173" s="42"/>
      <c r="G173" s="42"/>
      <c r="H173" s="42"/>
      <c r="I173" s="43">
        <f>I172</f>
        <v>58935.82</v>
      </c>
      <c r="J173" s="42"/>
      <c r="K173" s="43">
        <f>K172</f>
        <v>15000</v>
      </c>
      <c r="L173" s="42"/>
      <c r="M173" s="43">
        <f t="shared" si="193"/>
        <v>43935.82</v>
      </c>
      <c r="N173" s="42"/>
      <c r="O173" s="41">
        <f t="shared" si="194"/>
        <v>3.9290500000000002</v>
      </c>
      <c r="P173" s="42"/>
      <c r="Q173" s="43">
        <f>Q172</f>
        <v>-7154.48</v>
      </c>
      <c r="R173" s="42"/>
      <c r="S173" s="43">
        <f>S172</f>
        <v>0</v>
      </c>
      <c r="T173" s="42"/>
      <c r="U173" s="43">
        <f t="shared" si="195"/>
        <v>-7154.48</v>
      </c>
      <c r="V173" s="42"/>
      <c r="W173" s="41">
        <f t="shared" si="196"/>
        <v>1</v>
      </c>
      <c r="X173" s="42"/>
      <c r="Y173" s="43">
        <f>Y172</f>
        <v>12832.65</v>
      </c>
      <c r="Z173" s="42"/>
      <c r="AA173" s="43">
        <f>AA172</f>
        <v>5000</v>
      </c>
      <c r="AB173" s="42"/>
      <c r="AC173" s="43">
        <f t="shared" si="197"/>
        <v>7832.65</v>
      </c>
      <c r="AD173" s="42"/>
      <c r="AE173" s="41">
        <f t="shared" si="198"/>
        <v>2.5665300000000002</v>
      </c>
      <c r="AF173" s="42"/>
      <c r="AG173" s="43">
        <f>AG172</f>
        <v>-96097.26</v>
      </c>
      <c r="AH173" s="42"/>
      <c r="AI173" s="43">
        <f>AI172</f>
        <v>0</v>
      </c>
      <c r="AJ173" s="42"/>
      <c r="AK173" s="43">
        <f t="shared" si="199"/>
        <v>-96097.26</v>
      </c>
      <c r="AL173" s="42"/>
      <c r="AM173" s="41">
        <f t="shared" si="200"/>
        <v>1</v>
      </c>
      <c r="AN173" s="42"/>
      <c r="AO173" s="43">
        <f>AO172</f>
        <v>32534.080000000002</v>
      </c>
      <c r="AP173" s="42"/>
      <c r="AQ173" s="43">
        <f>AQ172</f>
        <v>0</v>
      </c>
      <c r="AR173" s="42"/>
      <c r="AS173" s="43">
        <f t="shared" si="201"/>
        <v>32534.080000000002</v>
      </c>
      <c r="AT173" s="42"/>
      <c r="AU173" s="41">
        <f t="shared" si="202"/>
        <v>1</v>
      </c>
      <c r="AV173" s="42"/>
      <c r="AW173" s="43">
        <f>AW172</f>
        <v>39122.449999999997</v>
      </c>
      <c r="AX173" s="42"/>
      <c r="AY173" s="43">
        <f>AY172</f>
        <v>0</v>
      </c>
      <c r="AZ173" s="42"/>
      <c r="BA173" s="43">
        <f t="shared" si="203"/>
        <v>39122.449999999997</v>
      </c>
      <c r="BB173" s="42"/>
      <c r="BC173" s="41">
        <f t="shared" si="204"/>
        <v>1</v>
      </c>
      <c r="BD173" s="42"/>
      <c r="BE173" s="43">
        <f>BE172</f>
        <v>-30372.65</v>
      </c>
      <c r="BF173" s="42"/>
      <c r="BG173" s="43">
        <f>BG172</f>
        <v>0</v>
      </c>
      <c r="BH173" s="42"/>
      <c r="BI173" s="43">
        <f t="shared" si="209"/>
        <v>-30372.65</v>
      </c>
      <c r="BJ173" s="42"/>
      <c r="BK173" s="41">
        <f t="shared" si="210"/>
        <v>1</v>
      </c>
      <c r="BL173" s="42"/>
      <c r="BM173" s="43">
        <f>BM172</f>
        <v>-19904.41</v>
      </c>
      <c r="BN173" s="42"/>
      <c r="BO173" s="43">
        <f>BO172</f>
        <v>0</v>
      </c>
      <c r="BP173" s="42"/>
      <c r="BQ173" s="43">
        <f t="shared" si="211"/>
        <v>-19904.41</v>
      </c>
      <c r="BR173" s="42"/>
      <c r="BS173" s="41">
        <f t="shared" si="212"/>
        <v>1</v>
      </c>
      <c r="BT173" s="42"/>
      <c r="BU173" s="43">
        <f>BU172</f>
        <v>97996.51</v>
      </c>
      <c r="BV173" s="42"/>
      <c r="BW173" s="43">
        <f>BW172</f>
        <v>0</v>
      </c>
      <c r="BX173" s="42"/>
      <c r="BY173" s="43">
        <f t="shared" si="213"/>
        <v>97996.51</v>
      </c>
      <c r="BZ173" s="42"/>
      <c r="CA173" s="41">
        <f t="shared" si="214"/>
        <v>1</v>
      </c>
      <c r="CB173" s="42"/>
      <c r="CC173" s="43">
        <f>CC172</f>
        <v>-58684.01</v>
      </c>
      <c r="CD173" s="42"/>
      <c r="CE173" s="43">
        <f>CE172</f>
        <v>0</v>
      </c>
      <c r="CF173" s="42"/>
      <c r="CG173" s="43">
        <f t="shared" si="215"/>
        <v>-58684.01</v>
      </c>
      <c r="CH173" s="42"/>
      <c r="CI173" s="41">
        <f t="shared" si="216"/>
        <v>1</v>
      </c>
      <c r="CJ173" s="42"/>
      <c r="CK173" s="43">
        <f>CK172</f>
        <v>-36765.22</v>
      </c>
      <c r="CL173" s="42"/>
      <c r="CM173" s="43">
        <f>CM172</f>
        <v>0</v>
      </c>
      <c r="CN173" s="42"/>
      <c r="CO173" s="43">
        <f t="shared" si="217"/>
        <v>-36765.22</v>
      </c>
      <c r="CP173" s="42"/>
      <c r="CQ173" s="41">
        <f t="shared" si="218"/>
        <v>1</v>
      </c>
      <c r="CR173" s="42"/>
      <c r="CS173" s="43">
        <f t="shared" si="205"/>
        <v>-7556.52</v>
      </c>
      <c r="CT173" s="42"/>
      <c r="CU173" s="43">
        <f t="shared" si="206"/>
        <v>20000</v>
      </c>
      <c r="CV173" s="42"/>
      <c r="CW173" s="43">
        <f t="shared" si="207"/>
        <v>-27556.52</v>
      </c>
      <c r="CX173" s="42"/>
      <c r="CY173" s="41">
        <f t="shared" si="208"/>
        <v>-0.37783</v>
      </c>
    </row>
    <row r="174" spans="1:103" ht="21.75" thickTop="1" x14ac:dyDescent="0.35"/>
    <row r="176" spans="1:103" x14ac:dyDescent="0.35">
      <c r="CM176" s="40" t="s">
        <v>140</v>
      </c>
      <c r="CN176" s="40"/>
      <c r="CO176" s="40"/>
      <c r="CP176" s="40"/>
      <c r="CQ176" s="40"/>
      <c r="CR176" s="40"/>
      <c r="CS176" s="40"/>
      <c r="CT176" s="40"/>
      <c r="CU176"/>
    </row>
    <row r="177" spans="91:99" x14ac:dyDescent="0.35">
      <c r="CM177" s="40" t="s">
        <v>139</v>
      </c>
      <c r="CN177" s="40"/>
      <c r="CO177" s="40"/>
      <c r="CP177" s="40"/>
      <c r="CQ177" s="40"/>
      <c r="CR177" s="40"/>
      <c r="CS177" s="40"/>
      <c r="CT177" s="40"/>
      <c r="CU177"/>
    </row>
  </sheetData>
  <pageMargins left="0.7" right="0.7" top="0.75" bottom="0.75" header="0.1" footer="0.3"/>
  <pageSetup scale="49" fitToHeight="0" orientation="landscape" r:id="rId1"/>
  <headerFooter>
    <oddHeader>&amp;L&amp;"Arial,Bold"&amp;8 9:43 AM
&amp;"Arial,Bold"&amp;8 06/20/22
&amp;"Arial,Bold"&amp;8 Accrual Basis&amp;C&amp;"Arial,Bold"&amp;12 Transitions of PA
&amp;"Arial,Bold"&amp;14 Profit &amp;&amp; Loss Budget vs. Actual
&amp;"Arial,Bold"&amp;10 July 2021 through May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 Aging 05.31.22</vt:lpstr>
      <vt:lpstr>BalanceSheetPrevYr05.31.22</vt:lpstr>
      <vt:lpstr>BudgetvsAct05.31.22</vt:lpstr>
      <vt:lpstr>'AR Aging 05.31.22'!Print_Titles</vt:lpstr>
      <vt:lpstr>BalanceSheetPrevYr05.31.22!Print_Titles</vt:lpstr>
      <vt:lpstr>BudgetvsAct05.31.22!Print_Titles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Tracy Strosser</cp:lastModifiedBy>
  <cp:lastPrinted>2022-06-21T13:51:00Z</cp:lastPrinted>
  <dcterms:created xsi:type="dcterms:W3CDTF">2022-06-20T12:58:55Z</dcterms:created>
  <dcterms:modified xsi:type="dcterms:W3CDTF">2022-06-21T17:46:36Z</dcterms:modified>
</cp:coreProperties>
</file>